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LA" sheetId="3" r:id="rId1"/>
    <sheet name="VISITANTES" sheetId="4" r:id="rId2"/>
    <sheet name="Hoja1" sheetId="1" r:id="rId3"/>
    <sheet name="Hoja2" sheetId="2" r:id="rId4"/>
  </sheets>
  <calcPr calcId="145621"/>
</workbook>
</file>

<file path=xl/calcChain.xml><?xml version="1.0" encoding="utf-8"?>
<calcChain xmlns="http://schemas.openxmlformats.org/spreadsheetml/2006/main">
  <c r="I20" i="3" l="1"/>
  <c r="H17" i="3"/>
  <c r="C39" i="4"/>
  <c r="C38" i="4"/>
  <c r="C20" i="4"/>
  <c r="C19" i="4"/>
  <c r="E16" i="3" l="1"/>
  <c r="D27" i="3" l="1"/>
  <c r="L16" i="3"/>
  <c r="M14" i="3" s="1"/>
  <c r="J15" i="3"/>
  <c r="K15" i="3" s="1"/>
  <c r="H15" i="3"/>
  <c r="H16" i="3" s="1"/>
  <c r="F15" i="3"/>
  <c r="G14" i="3" s="1"/>
  <c r="D15" i="3"/>
  <c r="D16" i="3" s="1"/>
  <c r="K11" i="3" l="1"/>
  <c r="K12" i="3"/>
  <c r="K9" i="3"/>
  <c r="K14" i="3"/>
  <c r="K10" i="3"/>
  <c r="K13" i="3"/>
  <c r="J16" i="3"/>
  <c r="I10" i="3"/>
  <c r="I12" i="3"/>
  <c r="I14" i="3"/>
  <c r="F16" i="3"/>
  <c r="F17" i="3" s="1"/>
  <c r="G12" i="3"/>
  <c r="G10" i="3"/>
  <c r="G13" i="3"/>
  <c r="G11" i="3"/>
  <c r="G9" i="3"/>
  <c r="E13" i="3"/>
  <c r="D17" i="3"/>
  <c r="E14" i="3"/>
  <c r="E12" i="3"/>
  <c r="E10" i="3"/>
  <c r="E11" i="3"/>
  <c r="E9" i="3"/>
  <c r="M9" i="3"/>
  <c r="M13" i="3"/>
  <c r="I9" i="3"/>
  <c r="I11" i="3"/>
  <c r="I13" i="3"/>
  <c r="M11" i="3"/>
  <c r="L17" i="3"/>
  <c r="M10" i="3"/>
  <c r="M12" i="3"/>
  <c r="B5" i="1"/>
  <c r="E15" i="3" l="1"/>
  <c r="I15" i="3"/>
  <c r="G15" i="3"/>
  <c r="M16" i="3" l="1"/>
  <c r="G16" i="3"/>
  <c r="I21" i="3" s="1"/>
  <c r="I16" i="3"/>
  <c r="K16" i="3"/>
</calcChain>
</file>

<file path=xl/sharedStrings.xml><?xml version="1.0" encoding="utf-8"?>
<sst xmlns="http://schemas.openxmlformats.org/spreadsheetml/2006/main" count="72" uniqueCount="49">
  <si>
    <t>SEPTIEMBRE</t>
  </si>
  <si>
    <t>nancy</t>
  </si>
  <si>
    <t xml:space="preserve">ciel </t>
  </si>
  <si>
    <t>Cantidad de Usuarios Atendidos Por Servidor Publico y Ponderado de Calificación FO-312</t>
  </si>
  <si>
    <t>SERVICIO AL USUARIO</t>
  </si>
  <si>
    <t>CARTERA</t>
  </si>
  <si>
    <t>Formacion y Empleabilidad</t>
  </si>
  <si>
    <t>NANCY BAEZ</t>
  </si>
  <si>
    <t>LUIS EDUARDO TRIANA</t>
  </si>
  <si>
    <t>RADICACIÓN</t>
  </si>
  <si>
    <t>Calificación</t>
  </si>
  <si>
    <t>Cant.</t>
  </si>
  <si>
    <t>%</t>
  </si>
  <si>
    <t>Cant</t>
  </si>
  <si>
    <r>
      <t xml:space="preserve">Excelente </t>
    </r>
    <r>
      <rPr>
        <b/>
        <sz val="10"/>
        <color indexed="8"/>
        <rFont val="Calibri"/>
        <family val="2"/>
      </rPr>
      <t>(4)</t>
    </r>
  </si>
  <si>
    <r>
      <t xml:space="preserve">Bueno </t>
    </r>
    <r>
      <rPr>
        <b/>
        <sz val="10"/>
        <color indexed="8"/>
        <rFont val="Calibri"/>
        <family val="2"/>
      </rPr>
      <t>(3)</t>
    </r>
  </si>
  <si>
    <r>
      <t xml:space="preserve">Regular </t>
    </r>
    <r>
      <rPr>
        <b/>
        <sz val="10"/>
        <color indexed="8"/>
        <rFont val="Calibri"/>
        <family val="2"/>
      </rPr>
      <t>(2)</t>
    </r>
  </si>
  <si>
    <r>
      <t xml:space="preserve">Malo </t>
    </r>
    <r>
      <rPr>
        <b/>
        <sz val="10"/>
        <color indexed="8"/>
        <rFont val="Calibri"/>
        <family val="2"/>
      </rPr>
      <t>(1)</t>
    </r>
  </si>
  <si>
    <r>
      <t xml:space="preserve">Sin calificaron </t>
    </r>
    <r>
      <rPr>
        <b/>
        <sz val="12"/>
        <color indexed="63"/>
        <rFont val="Calibri"/>
        <family val="2"/>
      </rPr>
      <t>(0)</t>
    </r>
  </si>
  <si>
    <r>
      <t xml:space="preserve">No habilitado </t>
    </r>
    <r>
      <rPr>
        <b/>
        <sz val="12"/>
        <color indexed="63"/>
        <rFont val="Calibri"/>
        <family val="2"/>
      </rPr>
      <t>(N)</t>
    </r>
  </si>
  <si>
    <t>Total Con Calificación</t>
  </si>
  <si>
    <t>Ponderado Usuarios Atendidos</t>
  </si>
  <si>
    <t>Llamadas atendidas</t>
  </si>
  <si>
    <t>Total recibidos</t>
  </si>
  <si>
    <t>Extención</t>
  </si>
  <si>
    <t>Q</t>
  </si>
  <si>
    <t>127- Recepcion</t>
  </si>
  <si>
    <t>Total</t>
  </si>
  <si>
    <t>Atencion en Chat</t>
  </si>
  <si>
    <t>Correo sausuario</t>
  </si>
  <si>
    <t>HISTORICO DIGITURNO                  MES A MES AÑO 2018</t>
  </si>
  <si>
    <t>Mes</t>
  </si>
  <si>
    <t>Personas Atendidas Servicio al Usuario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</si>
  <si>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</si>
  <si>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</si>
  <si>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</si>
  <si>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</si>
  <si>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</si>
  <si>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</si>
  <si>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</si>
  <si>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</si>
  <si>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</si>
  <si>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</si>
  <si>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</si>
  <si>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</si>
  <si>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Promedio</t>
  </si>
  <si>
    <t>HISTORICO USUARIOS                    INGRESARON MANUEL MEJIA 2018</t>
  </si>
  <si>
    <t>Visitantes Recibidos en la Entidad</t>
  </si>
  <si>
    <t>EDIFICIO  Calle 73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</si>
</sst>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&quot;$&quot;* #,##0_);_(&quot;$&quot;* \(#,##0\);_(&quot;$&quot;* &quot;-&quot;_);_(@_)"/>
    <numFmt numFmtId="166" formatCode="_(* #,##0_);_(* \(#,##0\);_(* &quot;-&quot;??_);_(@_)"/>
  </numFmts>
  <fonts count="1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rgb="FF222222"/>
      <name val="Calibri"/>
      <family val="2"/>
    </font>
    <font>
      <b/>
      <sz val="12"/>
      <color indexed="6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/>
    <xf numFmtId="165" fontId="1" fillId="0" borderId="0"/>
    <xf numFmtId="0" fontId="1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" fontId="7" fillId="0" borderId="15" xfId="1" applyNumberFormat="1" applyFont="1" applyBorder="1" applyAlignment="1">
      <alignment horizontal="center"/>
    </xf>
    <xf numFmtId="1" fontId="7" fillId="0" borderId="17" xfId="1" applyNumberFormat="1" applyFont="1" applyBorder="1" applyAlignment="1">
      <alignment horizontal="center"/>
    </xf>
    <xf numFmtId="10" fontId="7" fillId="0" borderId="17" xfId="1" applyNumberFormat="1" applyFont="1" applyBorder="1" applyAlignment="1">
      <alignment horizontal="center"/>
    </xf>
    <xf numFmtId="1" fontId="7" fillId="0" borderId="18" xfId="1" applyNumberFormat="1" applyFont="1" applyBorder="1" applyAlignment="1">
      <alignment horizontal="center"/>
    </xf>
    <xf numFmtId="9" fontId="7" fillId="0" borderId="19" xfId="1" applyFont="1" applyBorder="1" applyAlignment="1">
      <alignment horizontal="center"/>
    </xf>
    <xf numFmtId="2" fontId="0" fillId="0" borderId="0" xfId="0" applyNumberFormat="1"/>
    <xf numFmtId="0" fontId="7" fillId="5" borderId="20" xfId="0" applyFont="1" applyFill="1" applyBorder="1" applyAlignment="1">
      <alignment horizontal="center"/>
    </xf>
    <xf numFmtId="1" fontId="7" fillId="0" borderId="15" xfId="2" applyNumberFormat="1" applyFont="1" applyBorder="1" applyAlignment="1">
      <alignment horizontal="center"/>
    </xf>
    <xf numFmtId="1" fontId="7" fillId="0" borderId="18" xfId="2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0" fontId="9" fillId="0" borderId="20" xfId="0" applyFont="1" applyBorder="1"/>
    <xf numFmtId="1" fontId="7" fillId="0" borderId="21" xfId="0" applyNumberFormat="1" applyFont="1" applyBorder="1" applyAlignment="1">
      <alignment horizontal="center"/>
    </xf>
    <xf numFmtId="0" fontId="7" fillId="0" borderId="21" xfId="1" applyNumberFormat="1" applyFont="1" applyBorder="1" applyAlignment="1">
      <alignment horizontal="center"/>
    </xf>
    <xf numFmtId="0" fontId="7" fillId="0" borderId="22" xfId="1" applyNumberFormat="1" applyFont="1" applyBorder="1" applyAlignment="1">
      <alignment horizontal="center"/>
    </xf>
    <xf numFmtId="0" fontId="9" fillId="0" borderId="23" xfId="0" applyFont="1" applyBorder="1"/>
    <xf numFmtId="164" fontId="7" fillId="0" borderId="24" xfId="1" applyNumberFormat="1" applyFont="1" applyBorder="1" applyAlignment="1">
      <alignment horizontal="center"/>
    </xf>
    <xf numFmtId="1" fontId="7" fillId="0" borderId="25" xfId="1" applyNumberFormat="1" applyFont="1" applyBorder="1" applyAlignment="1">
      <alignment horizontal="center"/>
    </xf>
    <xf numFmtId="10" fontId="7" fillId="0" borderId="25" xfId="1" applyNumberFormat="1" applyFont="1" applyBorder="1" applyAlignment="1">
      <alignment horizontal="center"/>
    </xf>
    <xf numFmtId="9" fontId="7" fillId="0" borderId="26" xfId="1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1" fontId="6" fillId="0" borderId="5" xfId="0" applyNumberFormat="1" applyFont="1" applyBorder="1" applyAlignment="1">
      <alignment horizontal="center" vertical="center"/>
    </xf>
    <xf numFmtId="9" fontId="6" fillId="0" borderId="27" xfId="1" applyFont="1" applyFill="1" applyBorder="1" applyAlignment="1">
      <alignment horizontal="center" vertical="center"/>
    </xf>
    <xf numFmtId="1" fontId="6" fillId="0" borderId="5" xfId="1" applyNumberFormat="1" applyFont="1" applyFill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/>
    </xf>
    <xf numFmtId="10" fontId="6" fillId="0" borderId="6" xfId="1" applyNumberFormat="1" applyFont="1" applyBorder="1" applyAlignment="1">
      <alignment horizontal="center" vertical="center"/>
    </xf>
    <xf numFmtId="10" fontId="7" fillId="0" borderId="6" xfId="1" applyNumberFormat="1" applyFont="1" applyBorder="1" applyAlignment="1">
      <alignment horizontal="center"/>
    </xf>
    <xf numFmtId="1" fontId="6" fillId="0" borderId="28" xfId="1" applyNumberFormat="1" applyFont="1" applyFill="1" applyBorder="1" applyAlignment="1">
      <alignment horizontal="center" vertical="center"/>
    </xf>
    <xf numFmtId="9" fontId="6" fillId="0" borderId="29" xfId="1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wrapText="1"/>
    </xf>
    <xf numFmtId="1" fontId="6" fillId="7" borderId="31" xfId="1" applyNumberFormat="1" applyFont="1" applyFill="1" applyBorder="1" applyAlignment="1">
      <alignment horizontal="center" vertical="center"/>
    </xf>
    <xf numFmtId="10" fontId="6" fillId="8" borderId="32" xfId="1" applyNumberFormat="1" applyFont="1" applyFill="1" applyBorder="1" applyAlignment="1">
      <alignment horizontal="center" vertical="center"/>
    </xf>
    <xf numFmtId="1" fontId="6" fillId="7" borderId="0" xfId="1" applyNumberFormat="1" applyFont="1" applyFill="1" applyBorder="1" applyAlignment="1">
      <alignment horizontal="center" vertical="center"/>
    </xf>
    <xf numFmtId="10" fontId="6" fillId="8" borderId="23" xfId="1" applyNumberFormat="1" applyFont="1" applyFill="1" applyBorder="1" applyAlignment="1">
      <alignment horizontal="center" vertical="center"/>
    </xf>
    <xf numFmtId="10" fontId="6" fillId="8" borderId="33" xfId="1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7" fillId="0" borderId="0" xfId="0" applyNumberFormat="1" applyFont="1" applyFill="1" applyBorder="1" applyAlignment="1">
      <alignment horizontal="center"/>
    </xf>
    <xf numFmtId="3" fontId="0" fillId="0" borderId="0" xfId="0" applyNumberFormat="1"/>
    <xf numFmtId="1" fontId="12" fillId="0" borderId="0" xfId="0" applyNumberFormat="1" applyFont="1" applyAlignment="1">
      <alignment horizontal="center" vertical="center"/>
    </xf>
    <xf numFmtId="0" fontId="12" fillId="0" borderId="0" xfId="0" applyFont="1"/>
    <xf numFmtId="1" fontId="0" fillId="0" borderId="0" xfId="0" applyNumberFormat="1"/>
    <xf numFmtId="9" fontId="0" fillId="0" borderId="0" xfId="0" applyNumberFormat="1" applyFill="1"/>
    <xf numFmtId="3" fontId="13" fillId="0" borderId="0" xfId="0" applyNumberFormat="1" applyFont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10" fontId="0" fillId="0" borderId="0" xfId="0" applyNumberFormat="1" applyFill="1"/>
    <xf numFmtId="1" fontId="0" fillId="0" borderId="9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vertical="center" wrapText="1"/>
    </xf>
    <xf numFmtId="1" fontId="0" fillId="0" borderId="0" xfId="0" applyNumberFormat="1" applyFill="1" applyAlignment="1">
      <alignment vertical="center" wrapText="1"/>
    </xf>
    <xf numFmtId="1" fontId="0" fillId="0" borderId="15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15" xfId="0" applyFill="1" applyBorder="1" applyAlignment="1">
      <alignment horizontal="center"/>
    </xf>
    <xf numFmtId="1" fontId="0" fillId="0" borderId="19" xfId="0" applyNumberFormat="1" applyFill="1" applyBorder="1"/>
    <xf numFmtId="1" fontId="11" fillId="0" borderId="0" xfId="0" applyNumberFormat="1" applyFont="1" applyFill="1"/>
    <xf numFmtId="0" fontId="0" fillId="0" borderId="21" xfId="0" applyFill="1" applyBorder="1" applyAlignment="1">
      <alignment horizontal="center"/>
    </xf>
    <xf numFmtId="1" fontId="0" fillId="0" borderId="26" xfId="0" applyNumberFormat="1" applyFill="1" applyBorder="1"/>
    <xf numFmtId="1" fontId="6" fillId="7" borderId="5" xfId="1" applyNumberFormat="1" applyFont="1" applyFill="1" applyBorder="1" applyAlignment="1">
      <alignment horizontal="center" vertical="center"/>
    </xf>
    <xf numFmtId="1" fontId="6" fillId="8" borderId="29" xfId="1" applyNumberFormat="1" applyFont="1" applyFill="1" applyBorder="1" applyAlignment="1">
      <alignment horizontal="center" vertical="center"/>
    </xf>
    <xf numFmtId="1" fontId="6" fillId="2" borderId="5" xfId="1" applyNumberFormat="1" applyFont="1" applyFill="1" applyBorder="1" applyAlignment="1">
      <alignment horizontal="center" vertical="center"/>
    </xf>
    <xf numFmtId="43" fontId="0" fillId="0" borderId="0" xfId="4" applyFont="1"/>
    <xf numFmtId="166" fontId="0" fillId="0" borderId="0" xfId="4" applyNumberFormat="1" applyFont="1"/>
    <xf numFmtId="166" fontId="0" fillId="0" borderId="0" xfId="0" applyNumberFormat="1"/>
    <xf numFmtId="43" fontId="0" fillId="0" borderId="0" xfId="0" applyNumberFormat="1"/>
    <xf numFmtId="0" fontId="2" fillId="8" borderId="34" xfId="3" applyFont="1" applyFill="1" applyBorder="1" applyAlignment="1">
      <alignment horizontal="center" vertical="center"/>
    </xf>
    <xf numFmtId="0" fontId="2" fillId="8" borderId="35" xfId="3" applyFont="1" applyFill="1" applyBorder="1" applyAlignment="1">
      <alignment horizontal="center" vertical="center" wrapText="1"/>
    </xf>
    <xf numFmtId="0" fontId="1" fillId="10" borderId="15" xfId="3" applyFill="1" applyBorder="1" applyAlignment="1">
      <alignment horizontal="left"/>
    </xf>
    <xf numFmtId="3" fontId="1" fillId="10" borderId="19" xfId="3" applyNumberFormat="1" applyFill="1" applyBorder="1" applyAlignment="1">
      <alignment horizontal="center"/>
    </xf>
    <xf numFmtId="3" fontId="1" fillId="10" borderId="26" xfId="3" applyNumberFormat="1" applyFill="1" applyBorder="1" applyAlignment="1">
      <alignment horizontal="center"/>
    </xf>
    <xf numFmtId="0" fontId="11" fillId="10" borderId="36" xfId="3" applyFont="1" applyFill="1" applyBorder="1" applyAlignment="1">
      <alignment horizontal="center"/>
    </xf>
    <xf numFmtId="3" fontId="11" fillId="10" borderId="37" xfId="3" applyNumberFormat="1" applyFont="1" applyFill="1" applyBorder="1" applyAlignment="1">
      <alignment horizontal="center"/>
    </xf>
    <xf numFmtId="0" fontId="0" fillId="4" borderId="8" xfId="0" applyFill="1" applyBorder="1"/>
    <xf numFmtId="3" fontId="0" fillId="4" borderId="8" xfId="0" applyNumberFormat="1" applyFill="1" applyBorder="1"/>
    <xf numFmtId="0" fontId="2" fillId="8" borderId="15" xfId="3" applyFont="1" applyFill="1" applyBorder="1" applyAlignment="1">
      <alignment horizontal="center"/>
    </xf>
    <xf numFmtId="0" fontId="2" fillId="8" borderId="19" xfId="3" applyFont="1" applyFill="1" applyBorder="1" applyAlignment="1">
      <alignment horizontal="center" vertical="center" wrapText="1"/>
    </xf>
    <xf numFmtId="3" fontId="11" fillId="10" borderId="19" xfId="3" applyNumberFormat="1" applyFont="1" applyFill="1" applyBorder="1" applyAlignment="1">
      <alignment horizontal="center"/>
    </xf>
    <xf numFmtId="0" fontId="1" fillId="10" borderId="36" xfId="3" applyFill="1" applyBorder="1" applyAlignment="1">
      <alignment horizontal="left"/>
    </xf>
    <xf numFmtId="0" fontId="11" fillId="10" borderId="40" xfId="3" applyFont="1" applyFill="1" applyBorder="1" applyAlignment="1">
      <alignment horizontal="center"/>
    </xf>
    <xf numFmtId="3" fontId="11" fillId="10" borderId="41" xfId="3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" fontId="11" fillId="2" borderId="34" xfId="0" applyNumberFormat="1" applyFont="1" applyFill="1" applyBorder="1" applyAlignment="1">
      <alignment horizontal="center"/>
    </xf>
    <xf numFmtId="1" fontId="11" fillId="2" borderId="3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9" borderId="3" xfId="3" applyFont="1" applyFill="1" applyBorder="1" applyAlignment="1">
      <alignment horizontal="center" wrapText="1"/>
    </xf>
    <xf numFmtId="0" fontId="2" fillId="9" borderId="7" xfId="3" applyFont="1" applyFill="1" applyBorder="1" applyAlignment="1">
      <alignment horizontal="center" wrapText="1"/>
    </xf>
    <xf numFmtId="0" fontId="2" fillId="9" borderId="38" xfId="3" applyFont="1" applyFill="1" applyBorder="1" applyAlignment="1">
      <alignment horizontal="center" wrapText="1"/>
    </xf>
    <xf numFmtId="0" fontId="2" fillId="9" borderId="39" xfId="3" applyFont="1" applyFill="1" applyBorder="1" applyAlignment="1">
      <alignment horizontal="center" wrapText="1"/>
    </xf>
  </cellXfs>
  <cellStyles count="5">
    <cellStyle name="Millares" xfId="4" builtinId="3"/>
    <cellStyle name="Millares 2" xfId="2"/>
    <cellStyle name="Normal" xfId="0" builtinId="0"/>
    <cellStyle name="Normal 2" xfId="3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HISTORICO DIGITURNO  </a:t>
            </a:r>
          </a:p>
          <a:p>
            <a:pPr>
              <a:defRPr/>
            </a:pPr>
            <a:r>
              <a:rPr lang="en-US" sz="1200"/>
              <a:t>MES A MES AÑO 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VISITANTES!$B$7:$B$15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VISITANTES!$C$7:$C$15</c:f>
              <c:numCache>
                <c:formatCode>#,##0</c:formatCode>
                <c:ptCount val="9"/>
                <c:pt idx="0">
                  <c:v>2277</c:v>
                </c:pt>
                <c:pt idx="1">
                  <c:v>1545</c:v>
                </c:pt>
                <c:pt idx="2">
                  <c:v>2220</c:v>
                </c:pt>
                <c:pt idx="3">
                  <c:v>2027</c:v>
                </c:pt>
                <c:pt idx="4">
                  <c:v>1995</c:v>
                </c:pt>
                <c:pt idx="5">
                  <c:v>2272</c:v>
                </c:pt>
                <c:pt idx="6">
                  <c:v>2408</c:v>
                </c:pt>
                <c:pt idx="7">
                  <c:v>2754</c:v>
                </c:pt>
                <c:pt idx="8">
                  <c:v>2511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49024"/>
        <c:axId val="143237888"/>
      </c:barChart>
      <c:catAx>
        <c:axId val="2004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237888"/>
        <c:crosses val="autoZero"/>
        <c:auto val="1"/>
        <c:lblAlgn val="ctr"/>
        <c:lblOffset val="100"/>
        <c:noMultiLvlLbl val="0"/>
      </c:catAx>
      <c:valAx>
        <c:axId val="1432378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0044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VISITANTES!$B$26:$B$33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VISITANTES!$C$26:$C$33</c:f>
              <c:numCache>
                <c:formatCode>#,##0</c:formatCode>
                <c:ptCount val="8"/>
                <c:pt idx="0">
                  <c:v>4413</c:v>
                </c:pt>
                <c:pt idx="1">
                  <c:v>1897</c:v>
                </c:pt>
                <c:pt idx="2">
                  <c:v>2738</c:v>
                </c:pt>
                <c:pt idx="3">
                  <c:v>3219</c:v>
                </c:pt>
                <c:pt idx="4">
                  <c:v>3645</c:v>
                </c:pt>
                <c:pt idx="5">
                  <c:v>3580</c:v>
                </c:pt>
                <c:pt idx="6">
                  <c:v>4841</c:v>
                </c:pt>
                <c:pt idx="7">
                  <c:v>5150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46080"/>
        <c:axId val="143247616"/>
      </c:barChart>
      <c:catAx>
        <c:axId val="1432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247616"/>
        <c:crosses val="autoZero"/>
        <c:auto val="1"/>
        <c:lblAlgn val="ctr"/>
        <c:lblOffset val="100"/>
        <c:noMultiLvlLbl val="0"/>
      </c:catAx>
      <c:valAx>
        <c:axId val="143247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24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10</xdr:col>
      <xdr:colOff>76200</xdr:colOff>
      <xdr:row>19</xdr:row>
      <xdr:rowOff>104775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466725</xdr:rowOff>
    </xdr:from>
    <xdr:to>
      <xdr:col>11</xdr:col>
      <xdr:colOff>0</xdr:colOff>
      <xdr:row>35</xdr:row>
      <xdr:rowOff>152400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44"/>
  <sheetViews>
    <sheetView tabSelected="1" topLeftCell="B1" workbookViewId="0">
      <selection activeCell="M3" sqref="M3"/>
    </sheetView>
  </sheetViews>
  <sheetFormatPr baseColWidth="10" defaultRowHeight="12.75" x14ac:dyDescent="0.2"/>
  <cols>
    <col min="3" max="3" width="20" customWidth="1"/>
    <col min="7" max="7" width="16.28515625" customWidth="1"/>
    <col min="9" max="9" width="14" customWidth="1"/>
    <col min="257" max="257" width="20" customWidth="1"/>
    <col min="263" max="263" width="14" customWidth="1"/>
    <col min="513" max="513" width="20" customWidth="1"/>
    <col min="519" max="519" width="14" customWidth="1"/>
    <col min="769" max="769" width="20" customWidth="1"/>
    <col min="775" max="775" width="14" customWidth="1"/>
    <col min="1025" max="1025" width="20" customWidth="1"/>
    <col min="1031" max="1031" width="14" customWidth="1"/>
    <col min="1281" max="1281" width="20" customWidth="1"/>
    <col min="1287" max="1287" width="14" customWidth="1"/>
    <col min="1537" max="1537" width="20" customWidth="1"/>
    <col min="1543" max="1543" width="14" customWidth="1"/>
    <col min="1793" max="1793" width="20" customWidth="1"/>
    <col min="1799" max="1799" width="14" customWidth="1"/>
    <col min="2049" max="2049" width="20" customWidth="1"/>
    <col min="2055" max="2055" width="14" customWidth="1"/>
    <col min="2305" max="2305" width="20" customWidth="1"/>
    <col min="2311" max="2311" width="14" customWidth="1"/>
    <col min="2561" max="2561" width="20" customWidth="1"/>
    <col min="2567" max="2567" width="14" customWidth="1"/>
    <col min="2817" max="2817" width="20" customWidth="1"/>
    <col min="2823" max="2823" width="14" customWidth="1"/>
    <col min="3073" max="3073" width="20" customWidth="1"/>
    <col min="3079" max="3079" width="14" customWidth="1"/>
    <col min="3329" max="3329" width="20" customWidth="1"/>
    <col min="3335" max="3335" width="14" customWidth="1"/>
    <col min="3585" max="3585" width="20" customWidth="1"/>
    <col min="3591" max="3591" width="14" customWidth="1"/>
    <col min="3841" max="3841" width="20" customWidth="1"/>
    <col min="3847" max="3847" width="14" customWidth="1"/>
    <col min="4097" max="4097" width="20" customWidth="1"/>
    <col min="4103" max="4103" width="14" customWidth="1"/>
    <col min="4353" max="4353" width="20" customWidth="1"/>
    <col min="4359" max="4359" width="14" customWidth="1"/>
    <col min="4609" max="4609" width="20" customWidth="1"/>
    <col min="4615" max="4615" width="14" customWidth="1"/>
    <col min="4865" max="4865" width="20" customWidth="1"/>
    <col min="4871" max="4871" width="14" customWidth="1"/>
    <col min="5121" max="5121" width="20" customWidth="1"/>
    <col min="5127" max="5127" width="14" customWidth="1"/>
    <col min="5377" max="5377" width="20" customWidth="1"/>
    <col min="5383" max="5383" width="14" customWidth="1"/>
    <col min="5633" max="5633" width="20" customWidth="1"/>
    <col min="5639" max="5639" width="14" customWidth="1"/>
    <col min="5889" max="5889" width="20" customWidth="1"/>
    <col min="5895" max="5895" width="14" customWidth="1"/>
    <col min="6145" max="6145" width="20" customWidth="1"/>
    <col min="6151" max="6151" width="14" customWidth="1"/>
    <col min="6401" max="6401" width="20" customWidth="1"/>
    <col min="6407" max="6407" width="14" customWidth="1"/>
    <col min="6657" max="6657" width="20" customWidth="1"/>
    <col min="6663" max="6663" width="14" customWidth="1"/>
    <col min="6913" max="6913" width="20" customWidth="1"/>
    <col min="6919" max="6919" width="14" customWidth="1"/>
    <col min="7169" max="7169" width="20" customWidth="1"/>
    <col min="7175" max="7175" width="14" customWidth="1"/>
    <col min="7425" max="7425" width="20" customWidth="1"/>
    <col min="7431" max="7431" width="14" customWidth="1"/>
    <col min="7681" max="7681" width="20" customWidth="1"/>
    <col min="7687" max="7687" width="14" customWidth="1"/>
    <col min="7937" max="7937" width="20" customWidth="1"/>
    <col min="7943" max="7943" width="14" customWidth="1"/>
    <col min="8193" max="8193" width="20" customWidth="1"/>
    <col min="8199" max="8199" width="14" customWidth="1"/>
    <col min="8449" max="8449" width="20" customWidth="1"/>
    <col min="8455" max="8455" width="14" customWidth="1"/>
    <col min="8705" max="8705" width="20" customWidth="1"/>
    <col min="8711" max="8711" width="14" customWidth="1"/>
    <col min="8961" max="8961" width="20" customWidth="1"/>
    <col min="8967" max="8967" width="14" customWidth="1"/>
    <col min="9217" max="9217" width="20" customWidth="1"/>
    <col min="9223" max="9223" width="14" customWidth="1"/>
    <col min="9473" max="9473" width="20" customWidth="1"/>
    <col min="9479" max="9479" width="14" customWidth="1"/>
    <col min="9729" max="9729" width="20" customWidth="1"/>
    <col min="9735" max="9735" width="14" customWidth="1"/>
    <col min="9985" max="9985" width="20" customWidth="1"/>
    <col min="9991" max="9991" width="14" customWidth="1"/>
    <col min="10241" max="10241" width="20" customWidth="1"/>
    <col min="10247" max="10247" width="14" customWidth="1"/>
    <col min="10497" max="10497" width="20" customWidth="1"/>
    <col min="10503" max="10503" width="14" customWidth="1"/>
    <col min="10753" max="10753" width="20" customWidth="1"/>
    <col min="10759" max="10759" width="14" customWidth="1"/>
    <col min="11009" max="11009" width="20" customWidth="1"/>
    <col min="11015" max="11015" width="14" customWidth="1"/>
    <col min="11265" max="11265" width="20" customWidth="1"/>
    <col min="11271" max="11271" width="14" customWidth="1"/>
    <col min="11521" max="11521" width="20" customWidth="1"/>
    <col min="11527" max="11527" width="14" customWidth="1"/>
    <col min="11777" max="11777" width="20" customWidth="1"/>
    <col min="11783" max="11783" width="14" customWidth="1"/>
    <col min="12033" max="12033" width="20" customWidth="1"/>
    <col min="12039" max="12039" width="14" customWidth="1"/>
    <col min="12289" max="12289" width="20" customWidth="1"/>
    <col min="12295" max="12295" width="14" customWidth="1"/>
    <col min="12545" max="12545" width="20" customWidth="1"/>
    <col min="12551" max="12551" width="14" customWidth="1"/>
    <col min="12801" max="12801" width="20" customWidth="1"/>
    <col min="12807" max="12807" width="14" customWidth="1"/>
    <col min="13057" max="13057" width="20" customWidth="1"/>
    <col min="13063" max="13063" width="14" customWidth="1"/>
    <col min="13313" max="13313" width="20" customWidth="1"/>
    <col min="13319" max="13319" width="14" customWidth="1"/>
    <col min="13569" max="13569" width="20" customWidth="1"/>
    <col min="13575" max="13575" width="14" customWidth="1"/>
    <col min="13825" max="13825" width="20" customWidth="1"/>
    <col min="13831" max="13831" width="14" customWidth="1"/>
    <col min="14081" max="14081" width="20" customWidth="1"/>
    <col min="14087" max="14087" width="14" customWidth="1"/>
    <col min="14337" max="14337" width="20" customWidth="1"/>
    <col min="14343" max="14343" width="14" customWidth="1"/>
    <col min="14593" max="14593" width="20" customWidth="1"/>
    <col min="14599" max="14599" width="14" customWidth="1"/>
    <col min="14849" max="14849" width="20" customWidth="1"/>
    <col min="14855" max="14855" width="14" customWidth="1"/>
    <col min="15105" max="15105" width="20" customWidth="1"/>
    <col min="15111" max="15111" width="14" customWidth="1"/>
    <col min="15361" max="15361" width="20" customWidth="1"/>
    <col min="15367" max="15367" width="14" customWidth="1"/>
    <col min="15617" max="15617" width="20" customWidth="1"/>
    <col min="15623" max="15623" width="14" customWidth="1"/>
    <col min="15873" max="15873" width="20" customWidth="1"/>
    <col min="15879" max="15879" width="14" customWidth="1"/>
    <col min="16129" max="16129" width="20" customWidth="1"/>
    <col min="16135" max="16135" width="14" customWidth="1"/>
  </cols>
  <sheetData>
    <row r="2" spans="3:17" ht="15.75" x14ac:dyDescent="0.25">
      <c r="C2" s="102" t="s">
        <v>3</v>
      </c>
      <c r="D2" s="102"/>
      <c r="E2" s="102"/>
      <c r="F2" s="102"/>
      <c r="G2" s="102"/>
      <c r="H2" s="102"/>
      <c r="I2" s="102"/>
      <c r="J2" s="102"/>
      <c r="K2" s="102"/>
      <c r="L2" s="1"/>
      <c r="M2" s="1"/>
      <c r="N2" s="1"/>
      <c r="O2" s="1"/>
      <c r="P2" s="1"/>
      <c r="Q2" s="1"/>
    </row>
    <row r="3" spans="3:17" ht="12.75" customHeight="1" x14ac:dyDescent="0.25">
      <c r="C3" s="102" t="s">
        <v>48</v>
      </c>
      <c r="D3" s="102"/>
      <c r="E3" s="102"/>
      <c r="F3" s="102"/>
      <c r="G3" s="102"/>
      <c r="H3" s="102"/>
      <c r="I3" s="102"/>
      <c r="J3" s="102"/>
      <c r="K3" s="102"/>
      <c r="L3" s="1"/>
      <c r="M3" s="1"/>
      <c r="N3" s="1"/>
      <c r="O3" s="1"/>
      <c r="P3" s="1"/>
      <c r="Q3" s="1"/>
    </row>
    <row r="4" spans="3:17" ht="12.75" customHeigh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.75" x14ac:dyDescent="0.25">
      <c r="C5" s="2"/>
      <c r="D5" s="3"/>
      <c r="E5" s="3"/>
      <c r="F5" s="3"/>
      <c r="G5" s="3"/>
      <c r="H5" s="3"/>
      <c r="I5" s="3"/>
      <c r="J5" s="3"/>
      <c r="K5" s="3"/>
      <c r="L5" s="3"/>
      <c r="M5" s="3"/>
    </row>
    <row r="6" spans="3:17" ht="15.75" thickBot="1" x14ac:dyDescent="0.25">
      <c r="C6" s="4"/>
      <c r="D6" s="103" t="s">
        <v>4</v>
      </c>
      <c r="E6" s="104"/>
      <c r="F6" s="104"/>
      <c r="G6" s="104"/>
      <c r="H6" s="104"/>
      <c r="I6" s="104"/>
      <c r="J6" s="104"/>
      <c r="K6" s="104"/>
      <c r="L6" s="104"/>
      <c r="M6" s="104"/>
    </row>
    <row r="7" spans="3:17" ht="30.75" customHeight="1" thickBot="1" x14ac:dyDescent="0.25">
      <c r="C7" s="4"/>
      <c r="D7" s="105" t="s">
        <v>5</v>
      </c>
      <c r="E7" s="106"/>
      <c r="F7" s="107" t="s">
        <v>6</v>
      </c>
      <c r="G7" s="108"/>
      <c r="H7" s="106" t="s">
        <v>7</v>
      </c>
      <c r="I7" s="109"/>
      <c r="J7" s="106" t="s">
        <v>8</v>
      </c>
      <c r="K7" s="109"/>
      <c r="L7" s="105" t="s">
        <v>9</v>
      </c>
      <c r="M7" s="109"/>
    </row>
    <row r="8" spans="3:17" ht="13.5" thickBot="1" x14ac:dyDescent="0.25">
      <c r="C8" s="5" t="s">
        <v>10</v>
      </c>
      <c r="D8" s="6" t="s">
        <v>11</v>
      </c>
      <c r="E8" s="7" t="s">
        <v>12</v>
      </c>
      <c r="F8" s="6" t="s">
        <v>13</v>
      </c>
      <c r="G8" s="7" t="s">
        <v>12</v>
      </c>
      <c r="H8" s="8" t="s">
        <v>13</v>
      </c>
      <c r="I8" s="8" t="s">
        <v>12</v>
      </c>
      <c r="J8" s="8" t="s">
        <v>13</v>
      </c>
      <c r="K8" s="8" t="s">
        <v>12</v>
      </c>
      <c r="L8" s="9" t="s">
        <v>13</v>
      </c>
      <c r="M8" s="10" t="s">
        <v>12</v>
      </c>
    </row>
    <row r="9" spans="3:17" x14ac:dyDescent="0.2">
      <c r="C9" s="11" t="s">
        <v>14</v>
      </c>
      <c r="D9" s="12">
        <v>0</v>
      </c>
      <c r="E9" s="13">
        <f t="shared" ref="E9:E14" si="0">D9/$D$16</f>
        <v>0</v>
      </c>
      <c r="F9" s="14">
        <v>158</v>
      </c>
      <c r="G9" s="13">
        <f>F9/$D$16</f>
        <v>0.2867513611615245</v>
      </c>
      <c r="H9" s="15">
        <v>215</v>
      </c>
      <c r="I9" s="16">
        <f>H9/H15</f>
        <v>0.56282722513089001</v>
      </c>
      <c r="J9" s="15">
        <v>459</v>
      </c>
      <c r="K9" s="16">
        <f>J9/$J$15</f>
        <v>0.58545918367346939</v>
      </c>
      <c r="L9" s="17">
        <v>0</v>
      </c>
      <c r="M9" s="18">
        <f t="shared" ref="M9:M14" si="1">L9/$L$16</f>
        <v>0</v>
      </c>
      <c r="N9" s="19"/>
      <c r="O9" s="19"/>
      <c r="P9" s="19"/>
    </row>
    <row r="10" spans="3:17" x14ac:dyDescent="0.2">
      <c r="C10" s="20" t="s">
        <v>15</v>
      </c>
      <c r="D10" s="12">
        <v>0</v>
      </c>
      <c r="E10" s="13">
        <f t="shared" si="0"/>
        <v>0</v>
      </c>
      <c r="F10" s="21">
        <v>9</v>
      </c>
      <c r="G10" s="13">
        <f>F10/$D$16</f>
        <v>1.6333938294010888E-2</v>
      </c>
      <c r="H10" s="15">
        <v>81</v>
      </c>
      <c r="I10" s="16">
        <f>H10/H15</f>
        <v>0.21204188481675393</v>
      </c>
      <c r="J10" s="15">
        <v>165</v>
      </c>
      <c r="K10" s="16">
        <f t="shared" ref="K10:K15" si="2">J10/$J$15</f>
        <v>0.21045918367346939</v>
      </c>
      <c r="L10" s="22">
        <v>0</v>
      </c>
      <c r="M10" s="18">
        <f t="shared" si="1"/>
        <v>0</v>
      </c>
      <c r="N10" s="19"/>
      <c r="O10" s="19"/>
      <c r="P10" s="19"/>
    </row>
    <row r="11" spans="3:17" x14ac:dyDescent="0.2">
      <c r="C11" s="23" t="s">
        <v>16</v>
      </c>
      <c r="D11" s="12">
        <v>0</v>
      </c>
      <c r="E11" s="13">
        <f t="shared" si="0"/>
        <v>0</v>
      </c>
      <c r="F11" s="24">
        <v>2</v>
      </c>
      <c r="G11" s="13">
        <f>F11/$D$16</f>
        <v>3.629764065335753E-3</v>
      </c>
      <c r="H11" s="15">
        <v>0</v>
      </c>
      <c r="I11" s="16">
        <f>H11/H15</f>
        <v>0</v>
      </c>
      <c r="J11" s="15">
        <v>2</v>
      </c>
      <c r="K11" s="16">
        <f t="shared" si="2"/>
        <v>2.5510204081632651E-3</v>
      </c>
      <c r="L11" s="25">
        <v>0</v>
      </c>
      <c r="M11" s="18">
        <f t="shared" si="1"/>
        <v>0</v>
      </c>
      <c r="N11" s="19"/>
      <c r="O11" s="19"/>
      <c r="P11" s="19"/>
      <c r="Q11" s="19"/>
    </row>
    <row r="12" spans="3:17" x14ac:dyDescent="0.2">
      <c r="C12" s="23" t="s">
        <v>17</v>
      </c>
      <c r="D12" s="12">
        <v>0</v>
      </c>
      <c r="E12" s="13">
        <f t="shared" si="0"/>
        <v>0</v>
      </c>
      <c r="F12" s="24">
        <v>0</v>
      </c>
      <c r="G12" s="13">
        <f>F12/$D$16</f>
        <v>0</v>
      </c>
      <c r="H12" s="15">
        <v>0</v>
      </c>
      <c r="I12" s="16">
        <f>H12/H15</f>
        <v>0</v>
      </c>
      <c r="J12" s="15">
        <v>0</v>
      </c>
      <c r="K12" s="16">
        <f t="shared" si="2"/>
        <v>0</v>
      </c>
      <c r="L12" s="25">
        <v>0</v>
      </c>
      <c r="M12" s="18">
        <f t="shared" si="1"/>
        <v>0</v>
      </c>
      <c r="N12" s="19"/>
    </row>
    <row r="13" spans="3:17" ht="15.75" x14ac:dyDescent="0.25">
      <c r="C13" s="26" t="s">
        <v>18</v>
      </c>
      <c r="D13" s="27">
        <v>0</v>
      </c>
      <c r="E13" s="13">
        <f t="shared" si="0"/>
        <v>0</v>
      </c>
      <c r="F13" s="28">
        <v>0</v>
      </c>
      <c r="G13" s="13">
        <f>F13/$D$16</f>
        <v>0</v>
      </c>
      <c r="H13" s="15">
        <v>0</v>
      </c>
      <c r="I13" s="16">
        <f>H13/H15</f>
        <v>0</v>
      </c>
      <c r="J13" s="15">
        <v>0</v>
      </c>
      <c r="K13" s="16">
        <f t="shared" si="2"/>
        <v>0</v>
      </c>
      <c r="L13" s="29">
        <v>0</v>
      </c>
      <c r="M13" s="18">
        <f t="shared" si="1"/>
        <v>0</v>
      </c>
      <c r="N13" s="19"/>
    </row>
    <row r="14" spans="3:17" ht="16.5" thickBot="1" x14ac:dyDescent="0.3">
      <c r="C14" s="30" t="s">
        <v>19</v>
      </c>
      <c r="D14" s="27">
        <v>551</v>
      </c>
      <c r="E14" s="31">
        <f t="shared" si="0"/>
        <v>1</v>
      </c>
      <c r="F14" s="28">
        <v>20</v>
      </c>
      <c r="G14" s="31">
        <f>F14/F15</f>
        <v>0.10582010582010581</v>
      </c>
      <c r="H14" s="32">
        <v>86</v>
      </c>
      <c r="I14" s="33">
        <f>H14/H15</f>
        <v>0.22513089005235601</v>
      </c>
      <c r="J14" s="32">
        <v>158</v>
      </c>
      <c r="K14" s="33">
        <f t="shared" si="2"/>
        <v>0.20153061224489796</v>
      </c>
      <c r="L14" s="29">
        <v>0</v>
      </c>
      <c r="M14" s="34">
        <f t="shared" si="1"/>
        <v>0</v>
      </c>
      <c r="N14" s="19"/>
    </row>
    <row r="15" spans="3:17" ht="13.5" thickBot="1" x14ac:dyDescent="0.25">
      <c r="C15" s="35" t="s">
        <v>20</v>
      </c>
      <c r="D15" s="36">
        <f>D14</f>
        <v>551</v>
      </c>
      <c r="E15" s="37">
        <f t="shared" ref="E15:J15" si="3">SUM(E9:E14)</f>
        <v>1</v>
      </c>
      <c r="F15" s="38">
        <f t="shared" si="3"/>
        <v>189</v>
      </c>
      <c r="G15" s="37">
        <f t="shared" si="3"/>
        <v>0.41253516934097695</v>
      </c>
      <c r="H15" s="39">
        <f t="shared" si="3"/>
        <v>382</v>
      </c>
      <c r="I15" s="40">
        <f t="shared" si="3"/>
        <v>0.99999999999999989</v>
      </c>
      <c r="J15" s="39">
        <f t="shared" si="3"/>
        <v>784</v>
      </c>
      <c r="K15" s="41">
        <f t="shared" si="2"/>
        <v>1</v>
      </c>
      <c r="L15" s="42">
        <v>605</v>
      </c>
      <c r="M15" s="43">
        <v>1</v>
      </c>
      <c r="N15" s="19"/>
    </row>
    <row r="16" spans="3:17" ht="26.25" thickBot="1" x14ac:dyDescent="0.25">
      <c r="C16" s="44" t="s">
        <v>21</v>
      </c>
      <c r="D16" s="45">
        <f>D15</f>
        <v>551</v>
      </c>
      <c r="E16" s="46">
        <f>+D16/I20</f>
        <v>0.21943448825169257</v>
      </c>
      <c r="F16" s="45">
        <f>F15</f>
        <v>189</v>
      </c>
      <c r="G16" s="46">
        <f>F16/I20</f>
        <v>7.5268817204301078E-2</v>
      </c>
      <c r="H16" s="47">
        <f>H15</f>
        <v>382</v>
      </c>
      <c r="I16" s="48">
        <f>H16/I20</f>
        <v>0.1521306252489048</v>
      </c>
      <c r="J16" s="47">
        <f>J15</f>
        <v>784</v>
      </c>
      <c r="K16" s="48">
        <f>J16/I20</f>
        <v>0.312226204699323</v>
      </c>
      <c r="L16" s="45">
        <f>L15</f>
        <v>605</v>
      </c>
      <c r="M16" s="49">
        <f>L16/I20</f>
        <v>0.24093986459577857</v>
      </c>
      <c r="N16" s="19"/>
    </row>
    <row r="17" spans="3:18" ht="13.5" thickBot="1" x14ac:dyDescent="0.25">
      <c r="D17" s="94">
        <f>D16</f>
        <v>551</v>
      </c>
      <c r="E17" s="95"/>
      <c r="F17" s="96">
        <f>F16</f>
        <v>189</v>
      </c>
      <c r="G17" s="97"/>
      <c r="H17" s="94">
        <f>+H16+J16</f>
        <v>1166</v>
      </c>
      <c r="I17" s="98"/>
      <c r="J17" s="98"/>
      <c r="K17" s="98"/>
      <c r="L17" s="96">
        <f>L16</f>
        <v>605</v>
      </c>
      <c r="M17" s="99"/>
    </row>
    <row r="18" spans="3:18" x14ac:dyDescent="0.2">
      <c r="C18" s="50"/>
      <c r="D18" s="50"/>
      <c r="E18" s="50"/>
      <c r="F18" s="51"/>
      <c r="G18" s="50"/>
      <c r="H18" s="52"/>
      <c r="I18" s="50"/>
      <c r="J18" s="50"/>
      <c r="K18" s="50"/>
      <c r="L18" s="56"/>
      <c r="M18" s="50"/>
      <c r="N18" s="50"/>
      <c r="O18" s="50"/>
      <c r="Q18" s="53"/>
      <c r="R18" s="53"/>
    </row>
    <row r="19" spans="3:18" ht="16.5" thickBot="1" x14ac:dyDescent="0.3">
      <c r="C19" s="50"/>
      <c r="D19" s="51"/>
      <c r="F19" s="51"/>
      <c r="G19" s="51"/>
      <c r="H19" s="54"/>
      <c r="J19" s="55"/>
      <c r="K19" s="55"/>
      <c r="L19" s="56"/>
      <c r="M19" s="50"/>
      <c r="N19" s="51"/>
      <c r="O19" s="57"/>
      <c r="Q19" s="56"/>
    </row>
    <row r="20" spans="3:18" ht="23.25" x14ac:dyDescent="0.25">
      <c r="C20" s="100" t="s">
        <v>22</v>
      </c>
      <c r="D20" s="101"/>
      <c r="E20" s="50"/>
      <c r="F20" s="51"/>
      <c r="G20" s="55" t="s">
        <v>23</v>
      </c>
      <c r="H20" s="51"/>
      <c r="I20" s="58">
        <f>+D17+F17+H17+L17</f>
        <v>2511</v>
      </c>
      <c r="J20" s="50"/>
      <c r="K20" s="51"/>
      <c r="L20" s="56"/>
      <c r="M20" s="50"/>
      <c r="N20" s="51"/>
      <c r="O20" s="50"/>
      <c r="Q20" s="53"/>
    </row>
    <row r="21" spans="3:18" ht="12" customHeight="1" thickBot="1" x14ac:dyDescent="0.25">
      <c r="C21" s="59" t="s">
        <v>24</v>
      </c>
      <c r="D21" s="60" t="s">
        <v>25</v>
      </c>
      <c r="E21" s="50"/>
      <c r="F21" s="51"/>
      <c r="G21" s="50"/>
      <c r="H21" s="51"/>
      <c r="I21" s="61">
        <f>+E16+G16+I16+K16+M16</f>
        <v>1</v>
      </c>
      <c r="J21" s="50"/>
      <c r="K21" s="50"/>
      <c r="L21" s="56"/>
      <c r="M21" s="50"/>
      <c r="N21" s="50"/>
      <c r="O21" s="50"/>
      <c r="P21" s="53"/>
    </row>
    <row r="22" spans="3:18" ht="12" customHeight="1" x14ac:dyDescent="0.2">
      <c r="C22" s="62" t="s">
        <v>26</v>
      </c>
      <c r="D22" s="63">
        <v>1271</v>
      </c>
      <c r="E22" s="64"/>
      <c r="F22" s="64"/>
      <c r="G22" s="64"/>
      <c r="H22" s="64"/>
      <c r="I22" s="64"/>
      <c r="J22" s="64"/>
      <c r="K22" s="64"/>
      <c r="L22" s="56"/>
      <c r="M22" s="50"/>
      <c r="N22" s="50"/>
      <c r="O22" s="50"/>
    </row>
    <row r="23" spans="3:18" ht="12" customHeight="1" x14ac:dyDescent="0.2">
      <c r="C23" s="65">
        <v>320</v>
      </c>
      <c r="D23" s="66">
        <v>104</v>
      </c>
      <c r="E23" s="50"/>
      <c r="F23" s="50"/>
      <c r="G23" s="50"/>
      <c r="H23" s="51"/>
      <c r="I23" s="50"/>
      <c r="J23" s="50"/>
      <c r="K23" s="50"/>
      <c r="L23" s="56"/>
      <c r="M23" s="50"/>
      <c r="N23" s="50"/>
      <c r="O23" s="50"/>
    </row>
    <row r="24" spans="3:18" ht="12" customHeight="1" x14ac:dyDescent="0.2">
      <c r="C24" s="67">
        <v>321</v>
      </c>
      <c r="D24" s="68">
        <v>32</v>
      </c>
      <c r="E24" s="50"/>
      <c r="F24" s="50"/>
      <c r="G24" s="50"/>
      <c r="H24" s="51"/>
      <c r="I24" s="50"/>
      <c r="J24" s="50"/>
      <c r="K24" s="50"/>
      <c r="L24" s="51"/>
      <c r="M24" s="50"/>
      <c r="N24" s="50"/>
      <c r="O24" s="50"/>
    </row>
    <row r="25" spans="3:18" x14ac:dyDescent="0.2">
      <c r="C25" s="67">
        <v>322</v>
      </c>
      <c r="D25" s="68">
        <v>66</v>
      </c>
      <c r="E25" s="51"/>
      <c r="F25" s="51"/>
      <c r="G25" s="51"/>
      <c r="H25" s="51"/>
      <c r="I25" s="51"/>
      <c r="J25" s="69"/>
      <c r="K25" s="69"/>
      <c r="L25" s="51"/>
      <c r="M25" s="51"/>
      <c r="N25" s="51"/>
      <c r="O25" s="51"/>
    </row>
    <row r="26" spans="3:18" ht="13.5" thickBot="1" x14ac:dyDescent="0.25">
      <c r="C26" s="70">
        <v>325</v>
      </c>
      <c r="D26" s="71">
        <v>1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3:18" ht="19.5" customHeight="1" thickBot="1" x14ac:dyDescent="0.25">
      <c r="C27" s="72" t="s">
        <v>27</v>
      </c>
      <c r="D27" s="73">
        <f>SUM(D22:D26)</f>
        <v>1474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3:18" ht="13.5" thickBot="1" x14ac:dyDescent="0.25"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3:18" ht="13.5" thickBot="1" x14ac:dyDescent="0.25">
      <c r="C29" s="74" t="s">
        <v>28</v>
      </c>
      <c r="D29" s="73">
        <v>67</v>
      </c>
      <c r="E29" s="50"/>
      <c r="F29" s="50"/>
      <c r="G29" s="51"/>
      <c r="H29" s="51"/>
      <c r="I29" s="51"/>
      <c r="J29" s="51"/>
      <c r="K29" s="50"/>
      <c r="L29" s="51"/>
      <c r="M29" s="50"/>
      <c r="N29" s="50"/>
      <c r="O29" s="50"/>
    </row>
    <row r="30" spans="3:18" ht="13.5" thickBot="1" x14ac:dyDescent="0.25">
      <c r="G30" s="51"/>
      <c r="H30" s="51"/>
      <c r="I30" s="51"/>
      <c r="J30" s="51"/>
    </row>
    <row r="31" spans="3:18" ht="13.5" thickBot="1" x14ac:dyDescent="0.25">
      <c r="C31" s="74" t="s">
        <v>29</v>
      </c>
      <c r="D31" s="73">
        <v>130</v>
      </c>
      <c r="G31" s="51"/>
      <c r="H31" s="51"/>
      <c r="I31" s="51"/>
      <c r="J31" s="51"/>
    </row>
    <row r="32" spans="3:18" x14ac:dyDescent="0.2">
      <c r="G32" s="51"/>
      <c r="H32" s="51"/>
      <c r="I32" s="51"/>
      <c r="J32" s="51"/>
    </row>
    <row r="33" spans="7:10" x14ac:dyDescent="0.2">
      <c r="G33" s="51"/>
      <c r="H33" s="56"/>
      <c r="J33" s="56"/>
    </row>
    <row r="34" spans="7:10" x14ac:dyDescent="0.2">
      <c r="H34" s="56"/>
    </row>
    <row r="36" spans="7:10" x14ac:dyDescent="0.2">
      <c r="G36" s="51"/>
      <c r="H36" s="56"/>
      <c r="I36" s="51"/>
    </row>
    <row r="37" spans="7:10" x14ac:dyDescent="0.2">
      <c r="G37" s="51"/>
      <c r="H37" s="56"/>
    </row>
    <row r="38" spans="7:10" x14ac:dyDescent="0.2">
      <c r="G38" s="51"/>
      <c r="H38" s="56"/>
    </row>
    <row r="39" spans="7:10" x14ac:dyDescent="0.2">
      <c r="G39" s="51"/>
      <c r="H39" s="56"/>
    </row>
    <row r="40" spans="7:10" x14ac:dyDescent="0.2">
      <c r="G40" s="51"/>
      <c r="H40" s="56"/>
    </row>
    <row r="41" spans="7:10" x14ac:dyDescent="0.2">
      <c r="G41" s="51"/>
      <c r="H41" s="56"/>
    </row>
    <row r="42" spans="7:10" x14ac:dyDescent="0.2">
      <c r="H42" s="56"/>
    </row>
    <row r="44" spans="7:10" x14ac:dyDescent="0.2">
      <c r="G44" s="51"/>
      <c r="H44" s="56"/>
      <c r="J44" s="56"/>
    </row>
  </sheetData>
  <mergeCells count="13">
    <mergeCell ref="C2:K2"/>
    <mergeCell ref="C3:K3"/>
    <mergeCell ref="D6:M6"/>
    <mergeCell ref="D7:E7"/>
    <mergeCell ref="F7:G7"/>
    <mergeCell ref="H7:I7"/>
    <mergeCell ref="J7:K7"/>
    <mergeCell ref="L7:M7"/>
    <mergeCell ref="D17:E17"/>
    <mergeCell ref="F17:G17"/>
    <mergeCell ref="H17:K17"/>
    <mergeCell ref="L17:M17"/>
    <mergeCell ref="C20:D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9"/>
  <sheetViews>
    <sheetView workbookViewId="0">
      <selection activeCell="C16" sqref="C16"/>
    </sheetView>
  </sheetViews>
  <sheetFormatPr baseColWidth="10" defaultRowHeight="12.75" x14ac:dyDescent="0.2"/>
  <cols>
    <col min="3" max="3" width="16.140625" customWidth="1"/>
    <col min="259" max="259" width="16.140625" customWidth="1"/>
    <col min="515" max="515" width="16.140625" customWidth="1"/>
    <col min="771" max="771" width="16.140625" customWidth="1"/>
    <col min="1027" max="1027" width="16.140625" customWidth="1"/>
    <col min="1283" max="1283" width="16.140625" customWidth="1"/>
    <col min="1539" max="1539" width="16.140625" customWidth="1"/>
    <col min="1795" max="1795" width="16.140625" customWidth="1"/>
    <col min="2051" max="2051" width="16.140625" customWidth="1"/>
    <col min="2307" max="2307" width="16.140625" customWidth="1"/>
    <col min="2563" max="2563" width="16.140625" customWidth="1"/>
    <col min="2819" max="2819" width="16.140625" customWidth="1"/>
    <col min="3075" max="3075" width="16.140625" customWidth="1"/>
    <col min="3331" max="3331" width="16.140625" customWidth="1"/>
    <col min="3587" max="3587" width="16.140625" customWidth="1"/>
    <col min="3843" max="3843" width="16.140625" customWidth="1"/>
    <col min="4099" max="4099" width="16.140625" customWidth="1"/>
    <col min="4355" max="4355" width="16.140625" customWidth="1"/>
    <col min="4611" max="4611" width="16.140625" customWidth="1"/>
    <col min="4867" max="4867" width="16.140625" customWidth="1"/>
    <col min="5123" max="5123" width="16.140625" customWidth="1"/>
    <col min="5379" max="5379" width="16.140625" customWidth="1"/>
    <col min="5635" max="5635" width="16.140625" customWidth="1"/>
    <col min="5891" max="5891" width="16.140625" customWidth="1"/>
    <col min="6147" max="6147" width="16.140625" customWidth="1"/>
    <col min="6403" max="6403" width="16.140625" customWidth="1"/>
    <col min="6659" max="6659" width="16.140625" customWidth="1"/>
    <col min="6915" max="6915" width="16.140625" customWidth="1"/>
    <col min="7171" max="7171" width="16.140625" customWidth="1"/>
    <col min="7427" max="7427" width="16.140625" customWidth="1"/>
    <col min="7683" max="7683" width="16.140625" customWidth="1"/>
    <col min="7939" max="7939" width="16.140625" customWidth="1"/>
    <col min="8195" max="8195" width="16.140625" customWidth="1"/>
    <col min="8451" max="8451" width="16.140625" customWidth="1"/>
    <col min="8707" max="8707" width="16.140625" customWidth="1"/>
    <col min="8963" max="8963" width="16.140625" customWidth="1"/>
    <col min="9219" max="9219" width="16.140625" customWidth="1"/>
    <col min="9475" max="9475" width="16.140625" customWidth="1"/>
    <col min="9731" max="9731" width="16.140625" customWidth="1"/>
    <col min="9987" max="9987" width="16.140625" customWidth="1"/>
    <col min="10243" max="10243" width="16.140625" customWidth="1"/>
    <col min="10499" max="10499" width="16.140625" customWidth="1"/>
    <col min="10755" max="10755" width="16.140625" customWidth="1"/>
    <col min="11011" max="11011" width="16.140625" customWidth="1"/>
    <col min="11267" max="11267" width="16.140625" customWidth="1"/>
    <col min="11523" max="11523" width="16.140625" customWidth="1"/>
    <col min="11779" max="11779" width="16.140625" customWidth="1"/>
    <col min="12035" max="12035" width="16.140625" customWidth="1"/>
    <col min="12291" max="12291" width="16.140625" customWidth="1"/>
    <col min="12547" max="12547" width="16.140625" customWidth="1"/>
    <col min="12803" max="12803" width="16.140625" customWidth="1"/>
    <col min="13059" max="13059" width="16.140625" customWidth="1"/>
    <col min="13315" max="13315" width="16.140625" customWidth="1"/>
    <col min="13571" max="13571" width="16.140625" customWidth="1"/>
    <col min="13827" max="13827" width="16.140625" customWidth="1"/>
    <col min="14083" max="14083" width="16.140625" customWidth="1"/>
    <col min="14339" max="14339" width="16.140625" customWidth="1"/>
    <col min="14595" max="14595" width="16.140625" customWidth="1"/>
    <col min="14851" max="14851" width="16.140625" customWidth="1"/>
    <col min="15107" max="15107" width="16.140625" customWidth="1"/>
    <col min="15363" max="15363" width="16.140625" customWidth="1"/>
    <col min="15619" max="15619" width="16.140625" customWidth="1"/>
    <col min="15875" max="15875" width="16.140625" customWidth="1"/>
    <col min="16131" max="16131" width="16.140625" customWidth="1"/>
  </cols>
  <sheetData>
    <row r="4" spans="2:3" ht="13.5" thickBot="1" x14ac:dyDescent="0.25"/>
    <row r="5" spans="2:3" ht="42" customHeight="1" thickBot="1" x14ac:dyDescent="0.3">
      <c r="B5" s="110" t="s">
        <v>30</v>
      </c>
      <c r="C5" s="111"/>
    </row>
    <row r="6" spans="2:3" ht="60" x14ac:dyDescent="0.2">
      <c r="B6" s="79" t="s">
        <v>31</v>
      </c>
      <c r="C6" s="80" t="s">
        <v>32</v>
      </c>
    </row>
    <row r="7" spans="2:3" x14ac:dyDescent="0.2">
      <c r="B7" s="81" t="s">
        <v>33</v>
      </c>
      <c r="C7" s="82">
        <v>2277</v>
      </c>
    </row>
    <row r="8" spans="2:3" x14ac:dyDescent="0.2">
      <c r="B8" s="81" t="s">
        <v>34</v>
      </c>
      <c r="C8" s="82">
        <v>1545</v>
      </c>
    </row>
    <row r="9" spans="2:3" x14ac:dyDescent="0.2">
      <c r="B9" s="81" t="s">
        <v>35</v>
      </c>
      <c r="C9" s="82">
        <v>2220</v>
      </c>
    </row>
    <row r="10" spans="2:3" x14ac:dyDescent="0.2">
      <c r="B10" s="81" t="s">
        <v>36</v>
      </c>
      <c r="C10" s="82">
        <v>2027</v>
      </c>
    </row>
    <row r="11" spans="2:3" x14ac:dyDescent="0.2">
      <c r="B11" s="81" t="s">
        <v>37</v>
      </c>
      <c r="C11" s="82">
        <v>1995</v>
      </c>
    </row>
    <row r="12" spans="2:3" x14ac:dyDescent="0.2">
      <c r="B12" s="81" t="s">
        <v>38</v>
      </c>
      <c r="C12" s="82">
        <v>2272</v>
      </c>
    </row>
    <row r="13" spans="2:3" x14ac:dyDescent="0.2">
      <c r="B13" s="81" t="s">
        <v>39</v>
      </c>
      <c r="C13" s="83">
        <v>2408</v>
      </c>
    </row>
    <row r="14" spans="2:3" x14ac:dyDescent="0.2">
      <c r="B14" s="81" t="s">
        <v>40</v>
      </c>
      <c r="C14" s="82">
        <v>2754</v>
      </c>
    </row>
    <row r="15" spans="2:3" x14ac:dyDescent="0.2">
      <c r="B15" s="81" t="s">
        <v>41</v>
      </c>
      <c r="C15" s="82">
        <v>2511</v>
      </c>
    </row>
    <row r="16" spans="2:3" x14ac:dyDescent="0.2">
      <c r="B16" s="81" t="s">
        <v>42</v>
      </c>
      <c r="C16" s="82"/>
    </row>
    <row r="17" spans="2:3" x14ac:dyDescent="0.2">
      <c r="B17" s="81" t="s">
        <v>43</v>
      </c>
      <c r="C17" s="82"/>
    </row>
    <row r="18" spans="2:3" x14ac:dyDescent="0.2">
      <c r="B18" s="81" t="s">
        <v>44</v>
      </c>
      <c r="C18" s="82"/>
    </row>
    <row r="19" spans="2:3" ht="13.5" thickBot="1" x14ac:dyDescent="0.25">
      <c r="B19" s="84" t="s">
        <v>27</v>
      </c>
      <c r="C19" s="85">
        <f>SUM(C7:C18)</f>
        <v>20009</v>
      </c>
    </row>
    <row r="20" spans="2:3" ht="13.5" thickBot="1" x14ac:dyDescent="0.25">
      <c r="B20" s="86" t="s">
        <v>45</v>
      </c>
      <c r="C20" s="87">
        <f>AVERAGE(C7:C12)</f>
        <v>2056</v>
      </c>
    </row>
    <row r="23" spans="2:3" ht="53.25" customHeight="1" thickBot="1" x14ac:dyDescent="0.25"/>
    <row r="24" spans="2:3" ht="15" x14ac:dyDescent="0.25">
      <c r="B24" s="112" t="s">
        <v>46</v>
      </c>
      <c r="C24" s="113"/>
    </row>
    <row r="25" spans="2:3" ht="45" x14ac:dyDescent="0.25">
      <c r="B25" s="88" t="s">
        <v>31</v>
      </c>
      <c r="C25" s="89" t="s">
        <v>47</v>
      </c>
    </row>
    <row r="26" spans="2:3" x14ac:dyDescent="0.2">
      <c r="B26" s="81" t="s">
        <v>33</v>
      </c>
      <c r="C26" s="90">
        <v>4413</v>
      </c>
    </row>
    <row r="27" spans="2:3" x14ac:dyDescent="0.2">
      <c r="B27" s="81" t="s">
        <v>34</v>
      </c>
      <c r="C27" s="90">
        <v>1897</v>
      </c>
    </row>
    <row r="28" spans="2:3" x14ac:dyDescent="0.2">
      <c r="B28" s="81" t="s">
        <v>35</v>
      </c>
      <c r="C28" s="90">
        <v>2738</v>
      </c>
    </row>
    <row r="29" spans="2:3" x14ac:dyDescent="0.2">
      <c r="B29" s="81" t="s">
        <v>36</v>
      </c>
      <c r="C29" s="90">
        <v>3219</v>
      </c>
    </row>
    <row r="30" spans="2:3" x14ac:dyDescent="0.2">
      <c r="B30" s="81" t="s">
        <v>37</v>
      </c>
      <c r="C30" s="90">
        <v>3645</v>
      </c>
    </row>
    <row r="31" spans="2:3" x14ac:dyDescent="0.2">
      <c r="B31" s="81" t="s">
        <v>38</v>
      </c>
      <c r="C31" s="90">
        <v>3580</v>
      </c>
    </row>
    <row r="32" spans="2:3" x14ac:dyDescent="0.2">
      <c r="B32" s="81" t="s">
        <v>39</v>
      </c>
      <c r="C32" s="90">
        <v>4841</v>
      </c>
    </row>
    <row r="33" spans="2:3" x14ac:dyDescent="0.2">
      <c r="B33" s="81" t="s">
        <v>40</v>
      </c>
      <c r="C33" s="90">
        <v>5150</v>
      </c>
    </row>
    <row r="34" spans="2:3" x14ac:dyDescent="0.2">
      <c r="B34" s="81" t="s">
        <v>41</v>
      </c>
      <c r="C34" s="90"/>
    </row>
    <row r="35" spans="2:3" x14ac:dyDescent="0.2">
      <c r="B35" s="81" t="s">
        <v>42</v>
      </c>
      <c r="C35" s="90"/>
    </row>
    <row r="36" spans="2:3" x14ac:dyDescent="0.2">
      <c r="B36" s="81" t="s">
        <v>43</v>
      </c>
      <c r="C36" s="90"/>
    </row>
    <row r="37" spans="2:3" ht="13.5" thickBot="1" x14ac:dyDescent="0.25">
      <c r="B37" s="91" t="s">
        <v>44</v>
      </c>
      <c r="C37" s="85"/>
    </row>
    <row r="38" spans="2:3" ht="13.5" thickBot="1" x14ac:dyDescent="0.25">
      <c r="B38" s="92" t="s">
        <v>27</v>
      </c>
      <c r="C38" s="93">
        <f>SUM(C26:C37)</f>
        <v>29483</v>
      </c>
    </row>
    <row r="39" spans="2:3" ht="13.5" thickBot="1" x14ac:dyDescent="0.25">
      <c r="B39" s="86" t="s">
        <v>45</v>
      </c>
      <c r="C39" s="87">
        <f>AVERAGE(C26:C31)</f>
        <v>3248.6666666666665</v>
      </c>
    </row>
  </sheetData>
  <mergeCells count="2">
    <mergeCell ref="B5:C5"/>
    <mergeCell ref="B24:C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"/>
    </sheetView>
  </sheetViews>
  <sheetFormatPr baseColWidth="10" defaultRowHeight="12.75" x14ac:dyDescent="0.2"/>
  <sheetData>
    <row r="1" spans="1:2" x14ac:dyDescent="0.2">
      <c r="A1" t="s">
        <v>0</v>
      </c>
    </row>
    <row r="2" spans="1:2" x14ac:dyDescent="0.2">
      <c r="A2" t="s">
        <v>1</v>
      </c>
      <c r="B2">
        <v>147</v>
      </c>
    </row>
    <row r="3" spans="1:2" x14ac:dyDescent="0.2">
      <c r="A3" t="s">
        <v>2</v>
      </c>
      <c r="B3">
        <v>817</v>
      </c>
    </row>
    <row r="4" spans="1:2" x14ac:dyDescent="0.2">
      <c r="B4">
        <v>1547</v>
      </c>
    </row>
    <row r="5" spans="1:2" x14ac:dyDescent="0.2">
      <c r="B5">
        <f>SUM(B2:B4)</f>
        <v>2511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5"/>
  <sheetViews>
    <sheetView workbookViewId="0">
      <selection activeCell="E1" sqref="E1:E1048576"/>
    </sheetView>
  </sheetViews>
  <sheetFormatPr baseColWidth="10" defaultRowHeight="12.75" x14ac:dyDescent="0.2"/>
  <cols>
    <col min="3" max="3" width="12.85546875" bestFit="1" customWidth="1"/>
    <col min="5" max="5" width="12.85546875" bestFit="1" customWidth="1"/>
    <col min="6" max="6" width="12.28515625" bestFit="1" customWidth="1"/>
    <col min="8" max="8" width="17.140625" customWidth="1"/>
  </cols>
  <sheetData>
    <row r="3" spans="3:11" x14ac:dyDescent="0.2">
      <c r="E3" s="75"/>
      <c r="F3" s="76"/>
      <c r="H3" s="76"/>
      <c r="K3" s="77"/>
    </row>
    <row r="4" spans="3:11" x14ac:dyDescent="0.2">
      <c r="C4" s="76"/>
      <c r="E4" s="75"/>
      <c r="F4" s="76"/>
      <c r="H4" s="76"/>
      <c r="K4" s="77"/>
    </row>
    <row r="5" spans="3:11" x14ac:dyDescent="0.2">
      <c r="C5" s="76"/>
      <c r="E5" s="75"/>
      <c r="F5" s="76"/>
      <c r="H5" s="76"/>
      <c r="J5" s="77"/>
    </row>
    <row r="6" spans="3:11" x14ac:dyDescent="0.2">
      <c r="C6" s="76"/>
      <c r="E6" s="75"/>
      <c r="F6" s="76"/>
      <c r="H6" s="77"/>
    </row>
    <row r="7" spans="3:11" x14ac:dyDescent="0.2">
      <c r="E7" s="75"/>
      <c r="H7" s="77"/>
    </row>
    <row r="10" spans="3:11" x14ac:dyDescent="0.2">
      <c r="E10" s="78"/>
    </row>
    <row r="11" spans="3:11" x14ac:dyDescent="0.2">
      <c r="E11" s="78"/>
    </row>
    <row r="14" spans="3:11" x14ac:dyDescent="0.2">
      <c r="H14" s="78"/>
    </row>
    <row r="15" spans="3:11" x14ac:dyDescent="0.2">
      <c r="C15" s="75"/>
    </row>
    <row r="16" spans="3:11" x14ac:dyDescent="0.2">
      <c r="C16" s="75"/>
      <c r="E16" s="75"/>
    </row>
    <row r="17" spans="3:5" x14ac:dyDescent="0.2">
      <c r="C17" s="75"/>
    </row>
    <row r="18" spans="3:5" x14ac:dyDescent="0.2">
      <c r="C18" s="75"/>
    </row>
    <row r="19" spans="3:5" x14ac:dyDescent="0.2">
      <c r="C19" s="78"/>
      <c r="E19" s="78"/>
    </row>
    <row r="23" spans="3:5" x14ac:dyDescent="0.2">
      <c r="C23" s="75"/>
      <c r="E23" s="75"/>
    </row>
    <row r="24" spans="3:5" x14ac:dyDescent="0.2">
      <c r="E24" s="75"/>
    </row>
    <row r="25" spans="3:5" x14ac:dyDescent="0.2">
      <c r="E25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</vt:lpstr>
      <vt:lpstr>VISITANTES</vt:lpstr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Stella Gómez Nossa</dc:creator>
  <cp:lastModifiedBy>Luz Stella Gómez Nossa</cp:lastModifiedBy>
  <dcterms:created xsi:type="dcterms:W3CDTF">2018-11-01T13:23:40Z</dcterms:created>
  <dcterms:modified xsi:type="dcterms:W3CDTF">2019-01-14T22:37:06Z</dcterms:modified>
</cp:coreProperties>
</file>