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P15" i="3" l="1"/>
  <c r="P16" i="3"/>
  <c r="N15" i="3"/>
  <c r="N16" i="3"/>
  <c r="L16" i="3"/>
  <c r="H16" i="3"/>
  <c r="J16" i="3"/>
  <c r="R16" i="3"/>
  <c r="J15" i="3"/>
  <c r="H15" i="3"/>
  <c r="F15" i="3"/>
  <c r="D15" i="3"/>
  <c r="F16" i="3"/>
  <c r="D16" i="3"/>
  <c r="C20" i="4" l="1"/>
  <c r="C39" i="4" l="1"/>
  <c r="C38" i="4"/>
  <c r="C19" i="4"/>
  <c r="I12" i="3" l="1"/>
  <c r="L15" i="3"/>
  <c r="E10" i="3"/>
  <c r="D28" i="3"/>
  <c r="M14" i="3" l="1"/>
  <c r="M10" i="3"/>
  <c r="M13" i="3"/>
  <c r="G10" i="3"/>
  <c r="G11" i="3"/>
  <c r="E14" i="3"/>
  <c r="K10" i="3"/>
  <c r="K12" i="3"/>
  <c r="Q10" i="3"/>
  <c r="Q11" i="3"/>
  <c r="Q12" i="3"/>
  <c r="Q9" i="3"/>
  <c r="E11" i="3"/>
  <c r="G9" i="3"/>
  <c r="G12" i="3"/>
  <c r="I14" i="3"/>
  <c r="I13" i="3"/>
  <c r="E9" i="3"/>
  <c r="E12" i="3"/>
  <c r="G13" i="3"/>
  <c r="I9" i="3"/>
  <c r="I11" i="3"/>
  <c r="K13" i="3"/>
  <c r="M9" i="3"/>
  <c r="M11" i="3"/>
  <c r="Q13" i="3"/>
  <c r="D17" i="3"/>
  <c r="I10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S19" i="3" l="1"/>
  <c r="M16" i="3" s="1"/>
  <c r="I16" i="3" l="1"/>
  <c r="G16" i="3"/>
  <c r="O16" i="3"/>
  <c r="E16" i="3"/>
  <c r="K16" i="3"/>
  <c r="S16" i="3"/>
  <c r="Q16" i="3"/>
  <c r="S20" i="3" l="1"/>
</calcChain>
</file>

<file path=xl/sharedStrings.xml><?xml version="1.0" encoding="utf-8"?>
<sst xmlns="http://schemas.openxmlformats.org/spreadsheetml/2006/main" count="81" uniqueCount="52">
  <si>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</si>
  <si>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</si>
  <si>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</si>
  <si>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</si>
  <si>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</si>
  <si>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</si>
  <si>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</si>
  <si>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</si>
  <si>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</si>
  <si>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</si>
  <si>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</si>
  <si>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</si>
  <si>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</si>
  <si>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</si>
  <si>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</si>
  <si>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</si>
  <si>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127- Recepcion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</si>
  <si>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</si>
  <si>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</si>
  <si>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</si>
  <si>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</si>
  <si>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</si>
  <si>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</si>
  <si>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</si>
  <si>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</si>
  <si>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</si>
  <si>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</si>
  <si>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</si>
  <si>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</si>
  <si>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</si>
  <si>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</si>
  <si>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</si>
  <si>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</si>
  <si>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</si>
  <si>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</si>
  <si>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</si>
  <si>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</si>
  <si>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</si>
  <si>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</si>
  <si>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</si>
  <si>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</si>
  <si>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</si>
  <si>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</si>
  <si>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</si>
  <si>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</si>
  <si>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</si>
  <si>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</si>
  <si>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</si>
  <si>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</si>
  <si>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</si>
  <si>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</si>
  <si>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MES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</si>
</sst>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" fontId="6" fillId="0" borderId="16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1" fontId="6" fillId="0" borderId="19" xfId="0" applyNumberFormat="1" applyFont="1" applyBorder="1" applyAlignment="1">
      <alignment horizontal="center"/>
    </xf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9" fontId="5" fillId="0" borderId="27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1" fillId="0" borderId="0" xfId="0" applyFont="1"/>
    <xf numFmtId="1" fontId="0" fillId="0" borderId="0" xfId="0" applyNumberFormat="1"/>
    <xf numFmtId="9" fontId="0" fillId="0" borderId="0" xfId="0" applyNumberFormat="1" applyFill="1"/>
    <xf numFmtId="3" fontId="1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10" fillId="0" borderId="0" xfId="0" applyNumberFormat="1" applyFont="1" applyFill="1"/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" fontId="6" fillId="0" borderId="19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1" fontId="14" fillId="0" borderId="0" xfId="0" applyNumberFormat="1" applyFont="1" applyFill="1"/>
    <xf numFmtId="10" fontId="15" fillId="0" borderId="0" xfId="0" applyNumberFormat="1" applyFont="1" applyFill="1"/>
    <xf numFmtId="3" fontId="12" fillId="0" borderId="0" xfId="0" applyNumberFormat="1" applyFont="1" applyAlignment="1">
      <alignment horizontal="right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6" fillId="8" borderId="13" xfId="3" applyFont="1" applyFill="1" applyBorder="1" applyAlignment="1">
      <alignment horizontal="center"/>
    </xf>
    <xf numFmtId="0" fontId="16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66" fontId="5" fillId="8" borderId="15" xfId="4" applyNumberFormat="1" applyFont="1" applyFill="1" applyBorder="1" applyAlignment="1">
      <alignment horizontal="center"/>
    </xf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66" fontId="10" fillId="0" borderId="0" xfId="4" applyNumberFormat="1" applyFont="1" applyFill="1"/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9" borderId="1" xfId="3" applyFont="1" applyFill="1" applyBorder="1" applyAlignment="1">
      <alignment horizontal="center" wrapText="1"/>
    </xf>
    <xf numFmtId="0" fontId="16" fillId="9" borderId="5" xfId="3" applyFont="1" applyFill="1" applyBorder="1" applyAlignment="1">
      <alignment horizontal="center" wrapText="1"/>
    </xf>
    <xf numFmtId="0" fontId="16" fillId="9" borderId="34" xfId="3" applyFont="1" applyFill="1" applyBorder="1" applyAlignment="1">
      <alignment horizontal="center" wrapText="1"/>
    </xf>
    <xf numFmtId="0" fontId="16" fillId="9" borderId="35" xfId="3" applyFont="1" applyFill="1" applyBorder="1" applyAlignment="1">
      <alignment horizont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  <c:pt idx="1">
                  <c:v>2584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30720"/>
        <c:axId val="78032256"/>
      </c:barChart>
      <c:catAx>
        <c:axId val="78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32256"/>
        <c:crosses val="autoZero"/>
        <c:auto val="1"/>
        <c:lblAlgn val="ctr"/>
        <c:lblOffset val="100"/>
        <c:noMultiLvlLbl val="0"/>
      </c:catAx>
      <c:valAx>
        <c:axId val="78032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7803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6240"/>
        <c:axId val="77948032"/>
      </c:barChart>
      <c:catAx>
        <c:axId val="779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948032"/>
        <c:crosses val="autoZero"/>
        <c:auto val="1"/>
        <c:lblAlgn val="ctr"/>
        <c:lblOffset val="100"/>
        <c:noMultiLvlLbl val="0"/>
      </c:catAx>
      <c:valAx>
        <c:axId val="77948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94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54"/>
  <sheetViews>
    <sheetView topLeftCell="C1" zoomScale="70" zoomScaleNormal="70" workbookViewId="0">
      <selection activeCell="P25" sqref="P25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1" max="21" width="26.85546875" bestFit="1" customWidth="1"/>
    <col min="22" max="22" width="10.28515625" customWidth="1"/>
    <col min="269" max="269" width="20" customWidth="1"/>
    <col min="275" max="275" width="14" customWidth="1"/>
    <col min="525" max="525" width="20" customWidth="1"/>
    <col min="531" max="531" width="14" customWidth="1"/>
    <col min="781" max="781" width="20" customWidth="1"/>
    <col min="787" max="787" width="14" customWidth="1"/>
    <col min="1037" max="1037" width="20" customWidth="1"/>
    <col min="1043" max="1043" width="14" customWidth="1"/>
    <col min="1293" max="1293" width="20" customWidth="1"/>
    <col min="1299" max="1299" width="14" customWidth="1"/>
    <col min="1549" max="1549" width="20" customWidth="1"/>
    <col min="1555" max="1555" width="14" customWidth="1"/>
    <col min="1805" max="1805" width="20" customWidth="1"/>
    <col min="1811" max="1811" width="14" customWidth="1"/>
    <col min="2061" max="2061" width="20" customWidth="1"/>
    <col min="2067" max="2067" width="14" customWidth="1"/>
    <col min="2317" max="2317" width="20" customWidth="1"/>
    <col min="2323" max="2323" width="14" customWidth="1"/>
    <col min="2573" max="2573" width="20" customWidth="1"/>
    <col min="2579" max="2579" width="14" customWidth="1"/>
    <col min="2829" max="2829" width="20" customWidth="1"/>
    <col min="2835" max="2835" width="14" customWidth="1"/>
    <col min="3085" max="3085" width="20" customWidth="1"/>
    <col min="3091" max="3091" width="14" customWidth="1"/>
    <col min="3341" max="3341" width="20" customWidth="1"/>
    <col min="3347" max="3347" width="14" customWidth="1"/>
    <col min="3597" max="3597" width="20" customWidth="1"/>
    <col min="3603" max="3603" width="14" customWidth="1"/>
    <col min="3853" max="3853" width="20" customWidth="1"/>
    <col min="3859" max="3859" width="14" customWidth="1"/>
    <col min="4109" max="4109" width="20" customWidth="1"/>
    <col min="4115" max="4115" width="14" customWidth="1"/>
    <col min="4365" max="4365" width="20" customWidth="1"/>
    <col min="4371" max="4371" width="14" customWidth="1"/>
    <col min="4621" max="4621" width="20" customWidth="1"/>
    <col min="4627" max="4627" width="14" customWidth="1"/>
    <col min="4877" max="4877" width="20" customWidth="1"/>
    <col min="4883" max="4883" width="14" customWidth="1"/>
    <col min="5133" max="5133" width="20" customWidth="1"/>
    <col min="5139" max="5139" width="14" customWidth="1"/>
    <col min="5389" max="5389" width="20" customWidth="1"/>
    <col min="5395" max="5395" width="14" customWidth="1"/>
    <col min="5645" max="5645" width="20" customWidth="1"/>
    <col min="5651" max="5651" width="14" customWidth="1"/>
    <col min="5901" max="5901" width="20" customWidth="1"/>
    <col min="5907" max="5907" width="14" customWidth="1"/>
    <col min="6157" max="6157" width="20" customWidth="1"/>
    <col min="6163" max="6163" width="14" customWidth="1"/>
    <col min="6413" max="6413" width="20" customWidth="1"/>
    <col min="6419" max="6419" width="14" customWidth="1"/>
    <col min="6669" max="6669" width="20" customWidth="1"/>
    <col min="6675" max="6675" width="14" customWidth="1"/>
    <col min="6925" max="6925" width="20" customWidth="1"/>
    <col min="6931" max="6931" width="14" customWidth="1"/>
    <col min="7181" max="7181" width="20" customWidth="1"/>
    <col min="7187" max="7187" width="14" customWidth="1"/>
    <col min="7437" max="7437" width="20" customWidth="1"/>
    <col min="7443" max="7443" width="14" customWidth="1"/>
    <col min="7693" max="7693" width="20" customWidth="1"/>
    <col min="7699" max="7699" width="14" customWidth="1"/>
    <col min="7949" max="7949" width="20" customWidth="1"/>
    <col min="7955" max="7955" width="14" customWidth="1"/>
    <col min="8205" max="8205" width="20" customWidth="1"/>
    <col min="8211" max="8211" width="14" customWidth="1"/>
    <col min="8461" max="8461" width="20" customWidth="1"/>
    <col min="8467" max="8467" width="14" customWidth="1"/>
    <col min="8717" max="8717" width="20" customWidth="1"/>
    <col min="8723" max="8723" width="14" customWidth="1"/>
    <col min="8973" max="8973" width="20" customWidth="1"/>
    <col min="8979" max="8979" width="14" customWidth="1"/>
    <col min="9229" max="9229" width="20" customWidth="1"/>
    <col min="9235" max="9235" width="14" customWidth="1"/>
    <col min="9485" max="9485" width="20" customWidth="1"/>
    <col min="9491" max="9491" width="14" customWidth="1"/>
    <col min="9741" max="9741" width="20" customWidth="1"/>
    <col min="9747" max="9747" width="14" customWidth="1"/>
    <col min="9997" max="9997" width="20" customWidth="1"/>
    <col min="10003" max="10003" width="14" customWidth="1"/>
    <col min="10253" max="10253" width="20" customWidth="1"/>
    <col min="10259" max="10259" width="14" customWidth="1"/>
    <col min="10509" max="10509" width="20" customWidth="1"/>
    <col min="10515" max="10515" width="14" customWidth="1"/>
    <col min="10765" max="10765" width="20" customWidth="1"/>
    <col min="10771" max="10771" width="14" customWidth="1"/>
    <col min="11021" max="11021" width="20" customWidth="1"/>
    <col min="11027" max="11027" width="14" customWidth="1"/>
    <col min="11277" max="11277" width="20" customWidth="1"/>
    <col min="11283" max="11283" width="14" customWidth="1"/>
    <col min="11533" max="11533" width="20" customWidth="1"/>
    <col min="11539" max="11539" width="14" customWidth="1"/>
    <col min="11789" max="11789" width="20" customWidth="1"/>
    <col min="11795" max="11795" width="14" customWidth="1"/>
    <col min="12045" max="12045" width="20" customWidth="1"/>
    <col min="12051" max="12051" width="14" customWidth="1"/>
    <col min="12301" max="12301" width="20" customWidth="1"/>
    <col min="12307" max="12307" width="14" customWidth="1"/>
    <col min="12557" max="12557" width="20" customWidth="1"/>
    <col min="12563" max="12563" width="14" customWidth="1"/>
    <col min="12813" max="12813" width="20" customWidth="1"/>
    <col min="12819" max="12819" width="14" customWidth="1"/>
    <col min="13069" max="13069" width="20" customWidth="1"/>
    <col min="13075" max="13075" width="14" customWidth="1"/>
    <col min="13325" max="13325" width="20" customWidth="1"/>
    <col min="13331" max="13331" width="14" customWidth="1"/>
    <col min="13581" max="13581" width="20" customWidth="1"/>
    <col min="13587" max="13587" width="14" customWidth="1"/>
    <col min="13837" max="13837" width="20" customWidth="1"/>
    <col min="13843" max="13843" width="14" customWidth="1"/>
    <col min="14093" max="14093" width="20" customWidth="1"/>
    <col min="14099" max="14099" width="14" customWidth="1"/>
    <col min="14349" max="14349" width="20" customWidth="1"/>
    <col min="14355" max="14355" width="14" customWidth="1"/>
    <col min="14605" max="14605" width="20" customWidth="1"/>
    <col min="14611" max="14611" width="14" customWidth="1"/>
    <col min="14861" max="14861" width="20" customWidth="1"/>
    <col min="14867" max="14867" width="14" customWidth="1"/>
    <col min="15117" max="15117" width="20" customWidth="1"/>
    <col min="15123" max="15123" width="14" customWidth="1"/>
    <col min="15373" max="15373" width="20" customWidth="1"/>
    <col min="15379" max="15379" width="14" customWidth="1"/>
    <col min="15629" max="15629" width="20" customWidth="1"/>
    <col min="15635" max="15635" width="14" customWidth="1"/>
    <col min="15885" max="15885" width="20" customWidth="1"/>
    <col min="15891" max="15891" width="14" customWidth="1"/>
    <col min="16141" max="16141" width="20" customWidth="1"/>
    <col min="16147" max="16147" width="14" customWidth="1"/>
  </cols>
  <sheetData>
    <row r="2" spans="3:29" ht="15.75" x14ac:dyDescent="0.25">
      <c r="C2" s="97" t="s">
        <v>50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"/>
      <c r="W2" s="1"/>
      <c r="X2" s="1"/>
      <c r="Y2" s="1"/>
      <c r="Z2" s="1"/>
      <c r="AA2" s="1"/>
      <c r="AB2" s="1"/>
      <c r="AC2" s="1"/>
    </row>
    <row r="3" spans="3:29" ht="12.75" customHeight="1" x14ac:dyDescent="0.25">
      <c r="C3" s="98" t="s">
        <v>51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1"/>
      <c r="W3" s="1"/>
      <c r="X3" s="1"/>
      <c r="Y3" s="1"/>
      <c r="Z3" s="1"/>
      <c r="AA3" s="1"/>
      <c r="AB3" s="1"/>
      <c r="AC3" s="1"/>
    </row>
    <row r="4" spans="3:29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:29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9" ht="13.5" customHeight="1" thickBot="1" x14ac:dyDescent="0.25">
      <c r="C6" s="4"/>
      <c r="D6" s="99" t="s">
        <v>0</v>
      </c>
      <c r="E6" s="100"/>
      <c r="F6" s="100"/>
      <c r="G6" s="100"/>
      <c r="H6" s="100"/>
      <c r="I6" s="100"/>
      <c r="J6" s="100"/>
      <c r="K6" s="100"/>
      <c r="L6" s="100"/>
      <c r="M6" s="101"/>
      <c r="N6" s="99" t="s">
        <v>30</v>
      </c>
      <c r="O6" s="100"/>
      <c r="P6" s="100"/>
      <c r="Q6" s="101"/>
      <c r="R6" s="99" t="s">
        <v>22</v>
      </c>
      <c r="S6" s="101"/>
      <c r="T6" s="4"/>
      <c r="U6" s="4"/>
      <c r="V6" s="4"/>
      <c r="W6" s="4"/>
      <c r="X6" s="4"/>
      <c r="Y6" s="4"/>
    </row>
    <row r="7" spans="3:29" ht="30.75" customHeight="1" thickBot="1" x14ac:dyDescent="0.25">
      <c r="C7" s="4"/>
      <c r="D7" s="99" t="s">
        <v>2</v>
      </c>
      <c r="E7" s="101"/>
      <c r="F7" s="100" t="s">
        <v>3</v>
      </c>
      <c r="G7" s="101"/>
      <c r="H7" s="100" t="s">
        <v>26</v>
      </c>
      <c r="I7" s="101"/>
      <c r="J7" s="100" t="s">
        <v>27</v>
      </c>
      <c r="K7" s="101"/>
      <c r="L7" s="99" t="s">
        <v>20</v>
      </c>
      <c r="M7" s="101"/>
      <c r="N7" s="99" t="s">
        <v>1</v>
      </c>
      <c r="O7" s="100"/>
      <c r="P7" s="99" t="s">
        <v>21</v>
      </c>
      <c r="Q7" s="100"/>
      <c r="R7" s="99" t="s">
        <v>4</v>
      </c>
      <c r="S7" s="101"/>
    </row>
    <row r="8" spans="3:29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6" t="s">
        <v>8</v>
      </c>
      <c r="S8" s="10" t="s">
        <v>7</v>
      </c>
    </row>
    <row r="9" spans="3:29" x14ac:dyDescent="0.2">
      <c r="C9" s="11" t="s">
        <v>9</v>
      </c>
      <c r="D9" s="93">
        <v>315</v>
      </c>
      <c r="E9" s="59">
        <f>+D9/$D$16</f>
        <v>0.99683544303797467</v>
      </c>
      <c r="F9" s="94">
        <v>478</v>
      </c>
      <c r="G9" s="16">
        <f>+F9/$F$16</f>
        <v>0.97950819672131151</v>
      </c>
      <c r="H9" s="92">
        <v>481</v>
      </c>
      <c r="I9" s="16">
        <f>+H9/$H$16</f>
        <v>0.99792531120331951</v>
      </c>
      <c r="J9" s="92">
        <v>48</v>
      </c>
      <c r="K9" s="16">
        <f>+J9/$J$16</f>
        <v>0.96</v>
      </c>
      <c r="L9" s="92">
        <v>45</v>
      </c>
      <c r="M9" s="16">
        <f>+L9/$L$16</f>
        <v>0.77586206896551724</v>
      </c>
      <c r="N9" s="95">
        <v>514</v>
      </c>
      <c r="O9" s="13">
        <f t="shared" ref="O9:O14" si="0">N9/$N$16</f>
        <v>0.97533206831119545</v>
      </c>
      <c r="P9" s="12">
        <v>89</v>
      </c>
      <c r="Q9" s="13">
        <f>+P9/$P$16</f>
        <v>0.97802197802197799</v>
      </c>
      <c r="R9" s="12">
        <v>0</v>
      </c>
      <c r="S9" s="46">
        <f t="shared" ref="S9:S14" si="1">R9/$R$16</f>
        <v>0</v>
      </c>
      <c r="Z9" s="18"/>
      <c r="AA9" s="18"/>
      <c r="AB9" s="18"/>
    </row>
    <row r="10" spans="3:29" x14ac:dyDescent="0.2">
      <c r="C10" s="19" t="s">
        <v>10</v>
      </c>
      <c r="D10" s="14">
        <v>1</v>
      </c>
      <c r="E10" s="59">
        <f>+D10/$D$16</f>
        <v>3.1645569620253164E-3</v>
      </c>
      <c r="F10" s="17">
        <v>10</v>
      </c>
      <c r="G10" s="16">
        <f t="shared" ref="G10:G14" si="2">+F10/$F$16</f>
        <v>2.0491803278688523E-2</v>
      </c>
      <c r="H10" s="15">
        <v>1</v>
      </c>
      <c r="I10" s="16">
        <f t="shared" ref="I10:I14" si="3">+H10/$H$16</f>
        <v>2.0746887966804979E-3</v>
      </c>
      <c r="J10" s="15">
        <v>1</v>
      </c>
      <c r="K10" s="16">
        <f t="shared" ref="K10:K14" si="4">+J10/$J$16</f>
        <v>0.02</v>
      </c>
      <c r="L10" s="15">
        <v>9</v>
      </c>
      <c r="M10" s="16">
        <f t="shared" ref="M10:M14" si="5">+L10/$L$16</f>
        <v>0.15517241379310345</v>
      </c>
      <c r="N10" s="12">
        <v>10</v>
      </c>
      <c r="O10" s="13">
        <f t="shared" si="0"/>
        <v>1.8975332068311195E-2</v>
      </c>
      <c r="P10" s="12">
        <v>2</v>
      </c>
      <c r="Q10" s="13">
        <f t="shared" ref="Q10:Q14" si="6">+P10/$P$16</f>
        <v>2.197802197802198E-2</v>
      </c>
      <c r="R10" s="12">
        <v>0</v>
      </c>
      <c r="S10" s="46">
        <f t="shared" si="1"/>
        <v>0</v>
      </c>
      <c r="Z10" s="18"/>
      <c r="AA10" s="18"/>
      <c r="AB10" s="18"/>
    </row>
    <row r="11" spans="3:29" x14ac:dyDescent="0.2">
      <c r="C11" s="20" t="s">
        <v>11</v>
      </c>
      <c r="D11" s="14">
        <v>0</v>
      </c>
      <c r="E11" s="59">
        <f t="shared" ref="E11:E14" si="7">+D11/$D$16</f>
        <v>0</v>
      </c>
      <c r="F11" s="17">
        <v>0</v>
      </c>
      <c r="G11" s="16">
        <f t="shared" si="2"/>
        <v>0</v>
      </c>
      <c r="H11" s="15">
        <v>0</v>
      </c>
      <c r="I11" s="16">
        <f t="shared" si="3"/>
        <v>0</v>
      </c>
      <c r="J11" s="15">
        <v>1</v>
      </c>
      <c r="K11" s="16">
        <f t="shared" si="4"/>
        <v>0.02</v>
      </c>
      <c r="L11" s="15">
        <v>0</v>
      </c>
      <c r="M11" s="16">
        <f t="shared" si="5"/>
        <v>0</v>
      </c>
      <c r="N11" s="12">
        <v>2</v>
      </c>
      <c r="O11" s="13">
        <f t="shared" si="0"/>
        <v>3.7950664136622392E-3</v>
      </c>
      <c r="P11" s="12">
        <v>0</v>
      </c>
      <c r="Q11" s="13">
        <f t="shared" si="6"/>
        <v>0</v>
      </c>
      <c r="R11" s="12">
        <v>0</v>
      </c>
      <c r="S11" s="46">
        <f t="shared" si="1"/>
        <v>0</v>
      </c>
      <c r="Z11" s="18"/>
      <c r="AA11" s="18"/>
      <c r="AB11" s="18"/>
      <c r="AC11" s="18"/>
    </row>
    <row r="12" spans="3:29" x14ac:dyDescent="0.2">
      <c r="C12" s="20" t="s">
        <v>12</v>
      </c>
      <c r="D12" s="14">
        <v>0</v>
      </c>
      <c r="E12" s="59">
        <f t="shared" si="7"/>
        <v>0</v>
      </c>
      <c r="F12" s="17">
        <v>0</v>
      </c>
      <c r="G12" s="16">
        <f t="shared" si="2"/>
        <v>0</v>
      </c>
      <c r="H12" s="15">
        <v>0</v>
      </c>
      <c r="I12" s="16">
        <f t="shared" si="3"/>
        <v>0</v>
      </c>
      <c r="J12" s="15">
        <v>0</v>
      </c>
      <c r="K12" s="16">
        <f t="shared" si="4"/>
        <v>0</v>
      </c>
      <c r="L12" s="15">
        <v>0</v>
      </c>
      <c r="M12" s="16">
        <f t="shared" si="5"/>
        <v>0</v>
      </c>
      <c r="N12" s="12">
        <v>0</v>
      </c>
      <c r="O12" s="13">
        <f t="shared" si="0"/>
        <v>0</v>
      </c>
      <c r="P12" s="12">
        <v>0</v>
      </c>
      <c r="Q12" s="13">
        <f t="shared" si="6"/>
        <v>0</v>
      </c>
      <c r="R12" s="12">
        <v>0</v>
      </c>
      <c r="S12" s="46">
        <f t="shared" si="1"/>
        <v>0</v>
      </c>
      <c r="Z12" s="18"/>
    </row>
    <row r="13" spans="3:29" ht="15.75" x14ac:dyDescent="0.25">
      <c r="C13" s="21" t="s">
        <v>13</v>
      </c>
      <c r="D13" s="14">
        <v>0</v>
      </c>
      <c r="E13" s="59">
        <f t="shared" si="7"/>
        <v>0</v>
      </c>
      <c r="F13" s="17">
        <v>0</v>
      </c>
      <c r="G13" s="16">
        <f t="shared" si="2"/>
        <v>0</v>
      </c>
      <c r="H13" s="15">
        <v>0</v>
      </c>
      <c r="I13" s="16">
        <f t="shared" si="3"/>
        <v>0</v>
      </c>
      <c r="J13" s="15">
        <v>0</v>
      </c>
      <c r="K13" s="16">
        <f t="shared" si="4"/>
        <v>0</v>
      </c>
      <c r="L13" s="15">
        <v>0</v>
      </c>
      <c r="M13" s="16">
        <f t="shared" si="5"/>
        <v>0</v>
      </c>
      <c r="N13" s="22">
        <v>0</v>
      </c>
      <c r="O13" s="13">
        <f t="shared" si="0"/>
        <v>0</v>
      </c>
      <c r="P13" s="22">
        <v>0</v>
      </c>
      <c r="Q13" s="13">
        <f t="shared" si="6"/>
        <v>0</v>
      </c>
      <c r="R13" s="22">
        <v>0</v>
      </c>
      <c r="S13" s="46">
        <f t="shared" si="1"/>
        <v>0</v>
      </c>
      <c r="Z13" s="18"/>
    </row>
    <row r="14" spans="3:29" ht="16.5" thickBot="1" x14ac:dyDescent="0.3">
      <c r="C14" s="23" t="s">
        <v>14</v>
      </c>
      <c r="D14" s="60">
        <v>0</v>
      </c>
      <c r="E14" s="59">
        <f t="shared" si="7"/>
        <v>0</v>
      </c>
      <c r="F14" s="57">
        <v>0</v>
      </c>
      <c r="G14" s="16">
        <f t="shared" si="2"/>
        <v>0</v>
      </c>
      <c r="H14" s="25">
        <v>0</v>
      </c>
      <c r="I14" s="16">
        <f t="shared" si="3"/>
        <v>0</v>
      </c>
      <c r="J14" s="25">
        <v>0</v>
      </c>
      <c r="K14" s="16">
        <f t="shared" si="4"/>
        <v>0</v>
      </c>
      <c r="L14" s="25">
        <v>4</v>
      </c>
      <c r="M14" s="16">
        <f t="shared" si="5"/>
        <v>6.8965517241379309E-2</v>
      </c>
      <c r="N14" s="22">
        <v>1</v>
      </c>
      <c r="O14" s="24">
        <f t="shared" si="0"/>
        <v>1.8975332068311196E-3</v>
      </c>
      <c r="P14" s="22">
        <v>0</v>
      </c>
      <c r="Q14" s="13">
        <f t="shared" si="6"/>
        <v>0</v>
      </c>
      <c r="R14" s="22">
        <v>572</v>
      </c>
      <c r="S14" s="47">
        <f t="shared" si="1"/>
        <v>1</v>
      </c>
      <c r="Z14" s="18"/>
    </row>
    <row r="15" spans="3:29" ht="13.5" thickBot="1" x14ac:dyDescent="0.25">
      <c r="C15" s="26" t="s">
        <v>15</v>
      </c>
      <c r="D15" s="61">
        <f>SUM(D9:D12)</f>
        <v>316</v>
      </c>
      <c r="E15" s="62"/>
      <c r="F15" s="58">
        <f>+F9+F10+F11+F12</f>
        <v>488</v>
      </c>
      <c r="G15" s="30"/>
      <c r="H15" s="29">
        <f>+H9+H10+H11+H12</f>
        <v>482</v>
      </c>
      <c r="I15" s="30"/>
      <c r="J15" s="29">
        <f>+J9+J10++J11+J12</f>
        <v>50</v>
      </c>
      <c r="K15" s="30"/>
      <c r="L15" s="29">
        <f>SUM(L9:L13)</f>
        <v>54</v>
      </c>
      <c r="M15" s="30"/>
      <c r="N15" s="27">
        <f>+N9+N10+N11+N12</f>
        <v>526</v>
      </c>
      <c r="O15" s="28"/>
      <c r="P15" s="27">
        <f>+P9+P10+P11+P12</f>
        <v>91</v>
      </c>
      <c r="Q15" s="28"/>
      <c r="R15" s="27"/>
      <c r="S15" s="31"/>
      <c r="Z15" s="18"/>
    </row>
    <row r="16" spans="3:29" ht="26.25" thickBot="1" x14ac:dyDescent="0.25">
      <c r="C16" s="32" t="s">
        <v>28</v>
      </c>
      <c r="D16" s="34">
        <f>+D9+D10+D11+D12+D14</f>
        <v>316</v>
      </c>
      <c r="E16" s="56">
        <f>+D16/$S$19</f>
        <v>0.12229102167182662</v>
      </c>
      <c r="F16" s="34">
        <f>+F9+F10+F11+F12+F14</f>
        <v>488</v>
      </c>
      <c r="G16" s="56">
        <f>+F16/$S$19</f>
        <v>0.18885448916408668</v>
      </c>
      <c r="H16" s="34">
        <f>SUM(H9:H14)</f>
        <v>482</v>
      </c>
      <c r="I16" s="56">
        <f>+H16/$S$19</f>
        <v>0.18653250773993807</v>
      </c>
      <c r="J16" s="34">
        <f>SUM(J9:J14)</f>
        <v>50</v>
      </c>
      <c r="K16" s="56">
        <f>+J16/$S$19</f>
        <v>1.9349845201238391E-2</v>
      </c>
      <c r="L16" s="34">
        <f>SUM(L9:L14)</f>
        <v>58</v>
      </c>
      <c r="M16" s="56">
        <f>+L16/$S$19</f>
        <v>2.2445820433436531E-2</v>
      </c>
      <c r="N16" s="33">
        <f>SUM(N9:N14)</f>
        <v>527</v>
      </c>
      <c r="O16" s="56">
        <f>+N16/$S$19</f>
        <v>0.20394736842105263</v>
      </c>
      <c r="P16" s="33">
        <f>SUM(P9:P14)</f>
        <v>91</v>
      </c>
      <c r="Q16" s="56">
        <f>+P16/$S$19</f>
        <v>3.5216718266253867E-2</v>
      </c>
      <c r="R16" s="33">
        <f>SUM(R9:R15)</f>
        <v>572</v>
      </c>
      <c r="S16" s="56">
        <f>+R16/$S$19</f>
        <v>0.22136222910216719</v>
      </c>
      <c r="Z16" s="18"/>
    </row>
    <row r="17" spans="3:30" ht="27" customHeight="1" thickBot="1" x14ac:dyDescent="0.25">
      <c r="D17" s="102">
        <f>+D16+F16+H16+J16+L16</f>
        <v>1394</v>
      </c>
      <c r="E17" s="103"/>
      <c r="F17" s="103"/>
      <c r="G17" s="103"/>
      <c r="H17" s="103"/>
      <c r="I17" s="103"/>
      <c r="J17" s="103"/>
      <c r="K17" s="103"/>
      <c r="L17" s="103"/>
      <c r="M17" s="104"/>
      <c r="N17" s="105">
        <f>N16</f>
        <v>527</v>
      </c>
      <c r="O17" s="106"/>
      <c r="P17" s="105">
        <f>P16</f>
        <v>91</v>
      </c>
      <c r="Q17" s="106"/>
      <c r="R17" s="99">
        <f>R16</f>
        <v>572</v>
      </c>
      <c r="S17" s="101"/>
      <c r="T17" s="40"/>
      <c r="V17" s="40"/>
    </row>
    <row r="18" spans="3:30" x14ac:dyDescent="0.2">
      <c r="C18" s="35"/>
      <c r="D18" s="35"/>
      <c r="E18" s="35"/>
      <c r="F18" s="35"/>
      <c r="G18" s="64"/>
      <c r="H18" s="64"/>
      <c r="I18" s="65"/>
      <c r="J18" s="64"/>
      <c r="K18" s="63"/>
      <c r="L18" s="35"/>
      <c r="M18" s="35"/>
      <c r="N18" s="36"/>
      <c r="O18" s="35"/>
      <c r="P18" s="36"/>
      <c r="Q18" s="35"/>
      <c r="R18" s="37"/>
      <c r="S18" s="35"/>
      <c r="T18" s="35"/>
      <c r="U18" s="36"/>
      <c r="V18" s="36"/>
      <c r="W18" s="36"/>
      <c r="X18" s="40"/>
      <c r="Y18" s="35"/>
      <c r="Z18" s="35"/>
      <c r="AA18" s="35"/>
      <c r="AC18" s="38"/>
      <c r="AD18" s="38"/>
    </row>
    <row r="19" spans="3:30" ht="23.25" x14ac:dyDescent="0.25">
      <c r="C19" s="35"/>
      <c r="P19" s="67" t="s">
        <v>29</v>
      </c>
      <c r="Q19" s="68"/>
      <c r="R19" s="42"/>
      <c r="S19" s="70">
        <f>+D17+N17+P17+R17</f>
        <v>2584</v>
      </c>
      <c r="T19" s="39"/>
      <c r="U19" s="39"/>
      <c r="V19" s="96"/>
      <c r="W19" s="36"/>
      <c r="X19" s="40"/>
      <c r="Y19" s="35"/>
      <c r="Z19" s="36"/>
      <c r="AA19" s="41"/>
      <c r="AC19" s="40"/>
    </row>
    <row r="20" spans="3:30" ht="15" x14ac:dyDescent="0.25">
      <c r="E20" s="48"/>
      <c r="F20" s="48"/>
      <c r="G20" s="49"/>
      <c r="H20" s="35"/>
      <c r="I20" s="48"/>
      <c r="J20" s="48"/>
      <c r="L20" s="48"/>
      <c r="M20" s="48"/>
      <c r="R20" s="36"/>
      <c r="S20" s="69">
        <f>SUM(E16+G16+I16+K16+M16+O16+Q16+S16)</f>
        <v>1</v>
      </c>
      <c r="U20" s="36"/>
      <c r="V20" s="44"/>
      <c r="W20" s="36"/>
      <c r="X20" s="40"/>
      <c r="Y20" s="35"/>
      <c r="Z20" s="36"/>
      <c r="AA20" s="35"/>
      <c r="AC20" s="38"/>
    </row>
    <row r="21" spans="3:30" ht="52.5" customHeight="1" x14ac:dyDescent="0.25">
      <c r="C21" s="108" t="s">
        <v>23</v>
      </c>
      <c r="D21" s="109"/>
      <c r="E21" s="107" t="s">
        <v>49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U21" s="39"/>
      <c r="V21" s="44"/>
      <c r="W21" s="36"/>
      <c r="X21" s="40"/>
      <c r="Y21" s="35"/>
      <c r="Z21" s="35"/>
      <c r="AA21" s="35"/>
      <c r="AB21" s="38"/>
    </row>
    <row r="22" spans="3:30" ht="12" customHeight="1" x14ac:dyDescent="0.2">
      <c r="C22" s="50" t="s">
        <v>25</v>
      </c>
      <c r="D22" s="51" t="s">
        <v>24</v>
      </c>
      <c r="E22" s="48"/>
      <c r="F22" s="48"/>
      <c r="G22" s="49"/>
      <c r="H22" s="66"/>
      <c r="I22" s="48"/>
      <c r="J22" s="48"/>
      <c r="K22" s="48"/>
      <c r="L22" s="48"/>
      <c r="M22" s="48"/>
      <c r="N22" s="49"/>
      <c r="O22" s="43"/>
      <c r="P22" s="43"/>
      <c r="R22" s="43"/>
      <c r="U22" s="43"/>
      <c r="V22" s="44"/>
      <c r="W22" s="36"/>
      <c r="X22" s="40"/>
      <c r="Y22" s="35"/>
      <c r="Z22" s="35"/>
      <c r="AA22" s="35"/>
    </row>
    <row r="23" spans="3:30" ht="12" customHeight="1" x14ac:dyDescent="0.2">
      <c r="C23" s="52" t="s">
        <v>16</v>
      </c>
      <c r="D23" s="87">
        <v>480</v>
      </c>
      <c r="E23" s="48"/>
      <c r="U23" s="35"/>
      <c r="V23" s="36"/>
      <c r="X23" s="40"/>
      <c r="Y23" s="35"/>
      <c r="Z23" s="35"/>
      <c r="AA23" s="35"/>
    </row>
    <row r="24" spans="3:30" ht="12" customHeight="1" x14ac:dyDescent="0.2">
      <c r="C24" s="53">
        <v>320</v>
      </c>
      <c r="D24" s="88">
        <v>23</v>
      </c>
      <c r="E24" s="48"/>
      <c r="F24" s="48"/>
      <c r="G24" s="49"/>
      <c r="H24" s="66"/>
      <c r="I24" s="48"/>
      <c r="J24" s="48"/>
      <c r="K24" s="48"/>
      <c r="L24" s="48"/>
      <c r="M24" s="48"/>
      <c r="N24" s="49"/>
      <c r="O24" s="35"/>
      <c r="P24" s="35"/>
      <c r="Q24" s="35"/>
      <c r="R24" s="36"/>
      <c r="T24" s="40"/>
      <c r="U24" s="35"/>
      <c r="V24" s="36"/>
      <c r="W24" s="35"/>
      <c r="X24" s="36"/>
      <c r="Y24" s="35"/>
      <c r="Z24" s="35"/>
      <c r="AA24" s="35"/>
    </row>
    <row r="25" spans="3:30" x14ac:dyDescent="0.2">
      <c r="C25" s="54">
        <v>321</v>
      </c>
      <c r="D25" s="89">
        <v>51</v>
      </c>
      <c r="E25" s="48"/>
      <c r="F25" s="48"/>
      <c r="G25" s="49"/>
      <c r="H25" s="66"/>
      <c r="I25" s="48"/>
      <c r="J25" s="48"/>
      <c r="K25" s="48"/>
      <c r="L25" s="48"/>
      <c r="M25" s="48"/>
      <c r="N25" s="49"/>
      <c r="O25" s="36"/>
      <c r="P25" s="36"/>
      <c r="R25" s="36"/>
      <c r="U25" s="44"/>
      <c r="V25" s="44"/>
      <c r="W25" s="44"/>
      <c r="X25" s="36"/>
      <c r="Y25" s="36"/>
      <c r="Z25" s="36"/>
      <c r="AA25" s="36"/>
    </row>
    <row r="26" spans="3:30" x14ac:dyDescent="0.2">
      <c r="C26" s="54">
        <v>322</v>
      </c>
      <c r="D26" s="89">
        <v>6</v>
      </c>
      <c r="E26" s="48"/>
      <c r="F26" s="48"/>
      <c r="G26" s="49"/>
      <c r="H26" s="66"/>
      <c r="I26" s="48"/>
      <c r="J26" s="48"/>
      <c r="K26" s="48"/>
      <c r="L26" s="48"/>
      <c r="M26" s="48"/>
      <c r="N26" s="49"/>
      <c r="O26" s="36"/>
      <c r="P26" s="36"/>
      <c r="Q26" s="36"/>
      <c r="R26" s="36"/>
      <c r="U26" s="36"/>
      <c r="V26" s="36"/>
      <c r="W26" s="36"/>
      <c r="X26" s="36"/>
      <c r="Y26" s="36"/>
      <c r="Z26" s="36"/>
      <c r="AA26" s="36"/>
    </row>
    <row r="27" spans="3:30" ht="15.75" customHeight="1" x14ac:dyDescent="0.2">
      <c r="C27" s="54">
        <v>325</v>
      </c>
      <c r="D27" s="89">
        <v>0</v>
      </c>
      <c r="E27" s="48"/>
      <c r="F27" s="48"/>
      <c r="Q27" s="35"/>
      <c r="U27" s="36"/>
      <c r="V27" s="36"/>
      <c r="W27" s="36"/>
      <c r="X27" s="36"/>
      <c r="Y27" s="36"/>
      <c r="Z27" s="36"/>
      <c r="AA27" s="36"/>
    </row>
    <row r="28" spans="3:30" ht="13.5" thickBot="1" x14ac:dyDescent="0.25">
      <c r="C28" s="55" t="s">
        <v>17</v>
      </c>
      <c r="D28" s="90">
        <f>SUM(D23:D27)</f>
        <v>560</v>
      </c>
      <c r="E28" s="35"/>
      <c r="F28" s="35"/>
      <c r="G28" s="49"/>
      <c r="I28" s="64"/>
      <c r="J28" s="64"/>
      <c r="K28" s="35"/>
      <c r="L28" s="35"/>
      <c r="M28" s="35"/>
      <c r="N28" s="36"/>
      <c r="O28" s="36"/>
      <c r="P28" s="36"/>
      <c r="Q28" s="36"/>
      <c r="R28" s="36"/>
      <c r="U28" s="36"/>
      <c r="V28" s="36"/>
      <c r="W28" s="36"/>
      <c r="X28" s="36"/>
      <c r="Y28" s="36"/>
      <c r="Z28" s="36"/>
      <c r="AA28" s="36"/>
    </row>
    <row r="29" spans="3:30" ht="13.5" thickBot="1" x14ac:dyDescent="0.25">
      <c r="C29" s="45" t="s">
        <v>18</v>
      </c>
      <c r="D29" s="91">
        <v>20</v>
      </c>
      <c r="E29" s="35"/>
      <c r="F29" s="35"/>
      <c r="G29" s="49"/>
      <c r="H29" s="66"/>
      <c r="I29" s="64"/>
      <c r="J29" s="64"/>
      <c r="K29" s="35"/>
      <c r="L29" s="35"/>
      <c r="M29" s="35"/>
      <c r="O29" s="35"/>
      <c r="P29" s="36"/>
      <c r="Q29" s="36"/>
      <c r="R29" s="36"/>
      <c r="S29" s="36"/>
      <c r="U29" s="35"/>
      <c r="V29" s="35"/>
      <c r="W29" s="35"/>
      <c r="X29" s="35"/>
      <c r="Y29" s="35"/>
      <c r="Z29" s="35"/>
      <c r="AA29" s="35"/>
    </row>
    <row r="30" spans="3:30" ht="13.5" thickBot="1" x14ac:dyDescent="0.25">
      <c r="C30" s="45" t="s">
        <v>19</v>
      </c>
      <c r="D30" s="91">
        <v>139</v>
      </c>
      <c r="E30" s="35"/>
      <c r="F30" s="35"/>
      <c r="G30" s="49"/>
      <c r="H30" s="66"/>
      <c r="I30" s="64"/>
      <c r="J30" s="64"/>
      <c r="K30" s="35"/>
      <c r="L30" s="35"/>
      <c r="M30" s="35"/>
      <c r="P30" s="36"/>
      <c r="T30" s="35"/>
    </row>
    <row r="31" spans="3:30" x14ac:dyDescent="0.2">
      <c r="E31" s="35"/>
      <c r="F31" s="35"/>
      <c r="G31" s="49"/>
      <c r="H31" s="66"/>
      <c r="I31" s="64"/>
      <c r="J31" s="64"/>
      <c r="K31" s="35"/>
      <c r="L31" s="35"/>
      <c r="M31" s="35"/>
      <c r="P31" s="36"/>
      <c r="Q31" s="36"/>
      <c r="R31" s="36"/>
      <c r="S31" s="36"/>
      <c r="V31" s="40"/>
    </row>
    <row r="32" spans="3:30" ht="65.25" customHeight="1" x14ac:dyDescent="0.2">
      <c r="P32" s="36"/>
      <c r="Q32" s="36"/>
      <c r="R32" s="36"/>
      <c r="S32" s="36"/>
    </row>
    <row r="33" spans="7:20" x14ac:dyDescent="0.2">
      <c r="G33" s="49"/>
      <c r="H33" s="49"/>
      <c r="I33" s="49"/>
      <c r="J33" s="49"/>
      <c r="Q33" s="36"/>
      <c r="R33" s="40"/>
      <c r="T33" s="40"/>
    </row>
    <row r="34" spans="7:20" x14ac:dyDescent="0.2">
      <c r="R34" s="40"/>
    </row>
    <row r="37" spans="7:20" x14ac:dyDescent="0.2">
      <c r="Q37" s="36"/>
      <c r="R37" s="40"/>
    </row>
    <row r="38" spans="7:20" x14ac:dyDescent="0.2">
      <c r="Q38" s="36"/>
      <c r="R38" s="40"/>
    </row>
    <row r="39" spans="7:20" x14ac:dyDescent="0.2">
      <c r="Q39" s="36"/>
      <c r="R39" s="40"/>
    </row>
    <row r="40" spans="7:20" x14ac:dyDescent="0.2">
      <c r="Q40" s="36"/>
      <c r="R40" s="40"/>
    </row>
    <row r="41" spans="7:20" x14ac:dyDescent="0.2">
      <c r="Q41" s="36"/>
      <c r="R41" s="40"/>
    </row>
    <row r="42" spans="7:20" x14ac:dyDescent="0.2">
      <c r="R42" s="40"/>
    </row>
    <row r="54" spans="14:14" x14ac:dyDescent="0.2">
      <c r="N54" s="86"/>
    </row>
  </sheetData>
  <mergeCells count="19">
    <mergeCell ref="D17:M17"/>
    <mergeCell ref="N17:O17"/>
    <mergeCell ref="P17:Q17"/>
    <mergeCell ref="R17:S17"/>
    <mergeCell ref="E21:S21"/>
    <mergeCell ref="C21:D21"/>
    <mergeCell ref="C2:U2"/>
    <mergeCell ref="C3:U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</mergeCells>
  <pageMargins left="0.7" right="0.7" top="0.75" bottom="0.75" header="0.3" footer="0.3"/>
  <pageSetup orientation="portrait" r:id="rId1"/>
  <ignoredErrors>
    <ignoredError sqref="L15 D15" formulaRange="1"/>
    <ignoredError sqref="E16:F16 G16:I16 J16:L16 N16 P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tabSelected="1" workbookViewId="0">
      <selection activeCell="C9" sqref="C9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10" t="s">
        <v>31</v>
      </c>
      <c r="C5" s="111"/>
    </row>
    <row r="6" spans="2:3" ht="60" x14ac:dyDescent="0.2">
      <c r="B6" s="71" t="s">
        <v>32</v>
      </c>
      <c r="C6" s="72" t="s">
        <v>33</v>
      </c>
    </row>
    <row r="7" spans="2:3" x14ac:dyDescent="0.2">
      <c r="B7" s="73" t="s">
        <v>34</v>
      </c>
      <c r="C7" s="74">
        <v>1107</v>
      </c>
    </row>
    <row r="8" spans="2:3" x14ac:dyDescent="0.2">
      <c r="B8" s="73" t="s">
        <v>35</v>
      </c>
      <c r="C8" s="74">
        <v>2584</v>
      </c>
    </row>
    <row r="9" spans="2:3" x14ac:dyDescent="0.2">
      <c r="B9" s="73" t="s">
        <v>36</v>
      </c>
      <c r="C9" s="74"/>
    </row>
    <row r="10" spans="2:3" x14ac:dyDescent="0.2">
      <c r="B10" s="73" t="s">
        <v>37</v>
      </c>
      <c r="C10" s="74"/>
    </row>
    <row r="11" spans="2:3" x14ac:dyDescent="0.2">
      <c r="B11" s="73" t="s">
        <v>38</v>
      </c>
      <c r="C11" s="74"/>
    </row>
    <row r="12" spans="2:3" x14ac:dyDescent="0.2">
      <c r="B12" s="73" t="s">
        <v>39</v>
      </c>
      <c r="C12" s="74"/>
    </row>
    <row r="13" spans="2:3" x14ac:dyDescent="0.2">
      <c r="B13" s="73" t="s">
        <v>40</v>
      </c>
      <c r="C13" s="75"/>
    </row>
    <row r="14" spans="2:3" x14ac:dyDescent="0.2">
      <c r="B14" s="73" t="s">
        <v>41</v>
      </c>
      <c r="C14" s="74"/>
    </row>
    <row r="15" spans="2:3" x14ac:dyDescent="0.2">
      <c r="B15" s="73" t="s">
        <v>42</v>
      </c>
      <c r="C15" s="74"/>
    </row>
    <row r="16" spans="2:3" x14ac:dyDescent="0.2">
      <c r="B16" s="73" t="s">
        <v>43</v>
      </c>
      <c r="C16" s="74"/>
    </row>
    <row r="17" spans="2:3" x14ac:dyDescent="0.2">
      <c r="B17" s="73" t="s">
        <v>44</v>
      </c>
      <c r="C17" s="74"/>
    </row>
    <row r="18" spans="2:3" x14ac:dyDescent="0.2">
      <c r="B18" s="73" t="s">
        <v>45</v>
      </c>
      <c r="C18" s="74"/>
    </row>
    <row r="19" spans="2:3" ht="13.5" thickBot="1" x14ac:dyDescent="0.25">
      <c r="B19" s="76" t="s">
        <v>17</v>
      </c>
      <c r="C19" s="77">
        <f>SUM(C7:C18)</f>
        <v>3691</v>
      </c>
    </row>
    <row r="20" spans="2:3" ht="13.5" thickBot="1" x14ac:dyDescent="0.25">
      <c r="B20" s="78" t="s">
        <v>46</v>
      </c>
      <c r="C20" s="79">
        <f>AVERAGE(C7:C17)</f>
        <v>1845.5</v>
      </c>
    </row>
    <row r="23" spans="2:3" ht="53.25" customHeight="1" thickBot="1" x14ac:dyDescent="0.25"/>
    <row r="24" spans="2:3" ht="15" x14ac:dyDescent="0.25">
      <c r="B24" s="112" t="s">
        <v>47</v>
      </c>
      <c r="C24" s="113"/>
    </row>
    <row r="25" spans="2:3" ht="45" x14ac:dyDescent="0.25">
      <c r="B25" s="80" t="s">
        <v>32</v>
      </c>
      <c r="C25" s="81" t="s">
        <v>48</v>
      </c>
    </row>
    <row r="26" spans="2:3" x14ac:dyDescent="0.2">
      <c r="B26" s="73" t="s">
        <v>34</v>
      </c>
      <c r="C26" s="82">
        <v>4413</v>
      </c>
    </row>
    <row r="27" spans="2:3" x14ac:dyDescent="0.2">
      <c r="B27" s="73" t="s">
        <v>35</v>
      </c>
      <c r="C27" s="82">
        <v>1897</v>
      </c>
    </row>
    <row r="28" spans="2:3" x14ac:dyDescent="0.2">
      <c r="B28" s="73" t="s">
        <v>36</v>
      </c>
      <c r="C28" s="82">
        <v>2738</v>
      </c>
    </row>
    <row r="29" spans="2:3" x14ac:dyDescent="0.2">
      <c r="B29" s="73" t="s">
        <v>37</v>
      </c>
      <c r="C29" s="82">
        <v>3219</v>
      </c>
    </row>
    <row r="30" spans="2:3" x14ac:dyDescent="0.2">
      <c r="B30" s="73" t="s">
        <v>38</v>
      </c>
      <c r="C30" s="82">
        <v>3645</v>
      </c>
    </row>
    <row r="31" spans="2:3" x14ac:dyDescent="0.2">
      <c r="B31" s="73" t="s">
        <v>39</v>
      </c>
      <c r="C31" s="82">
        <v>3580</v>
      </c>
    </row>
    <row r="32" spans="2:3" x14ac:dyDescent="0.2">
      <c r="B32" s="73" t="s">
        <v>40</v>
      </c>
      <c r="C32" s="82">
        <v>4841</v>
      </c>
    </row>
    <row r="33" spans="2:3" x14ac:dyDescent="0.2">
      <c r="B33" s="73" t="s">
        <v>41</v>
      </c>
      <c r="C33" s="82">
        <v>5150</v>
      </c>
    </row>
    <row r="34" spans="2:3" x14ac:dyDescent="0.2">
      <c r="B34" s="73" t="s">
        <v>42</v>
      </c>
      <c r="C34" s="82"/>
    </row>
    <row r="35" spans="2:3" x14ac:dyDescent="0.2">
      <c r="B35" s="73" t="s">
        <v>43</v>
      </c>
      <c r="C35" s="82"/>
    </row>
    <row r="36" spans="2:3" x14ac:dyDescent="0.2">
      <c r="B36" s="73" t="s">
        <v>44</v>
      </c>
      <c r="C36" s="82"/>
    </row>
    <row r="37" spans="2:3" ht="13.5" thickBot="1" x14ac:dyDescent="0.25">
      <c r="B37" s="83" t="s">
        <v>45</v>
      </c>
      <c r="C37" s="77"/>
    </row>
    <row r="38" spans="2:3" ht="13.5" thickBot="1" x14ac:dyDescent="0.25">
      <c r="B38" s="84" t="s">
        <v>17</v>
      </c>
      <c r="C38" s="85">
        <f>SUM(C26:C37)</f>
        <v>29483</v>
      </c>
    </row>
    <row r="39" spans="2:3" ht="13.5" thickBot="1" x14ac:dyDescent="0.25">
      <c r="B39" s="78" t="s">
        <v>46</v>
      </c>
      <c r="C39" s="79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2019-03-14T22:03:44Z</dcterms:modified>
</cp:coreProperties>
</file>