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25D78C6D-1A4A-4CF5-8D36-50418F2D144B}"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ejARtwS3+/bD24R322mESEFh4eErrGzVfQc/XQePn4="/>
    </ext>
  </extLst>
</workbook>
</file>

<file path=xl/calcChain.xml><?xml version="1.0" encoding="utf-8"?>
<calcChain xmlns="http://schemas.openxmlformats.org/spreadsheetml/2006/main">
  <c r="H74" i="4" l="1"/>
  <c r="G74" i="4"/>
  <c r="H47" i="4"/>
  <c r="G47" i="4"/>
  <c r="H21" i="4"/>
  <c r="G21" i="4"/>
  <c r="M27" i="1"/>
  <c r="M26" i="1"/>
  <c r="M25" i="1"/>
  <c r="M24" i="1"/>
  <c r="M23" i="1"/>
  <c r="M22" i="1"/>
  <c r="N21" i="1"/>
  <c r="N24" i="1" s="1"/>
  <c r="P24" i="1" s="1"/>
  <c r="P21" i="1" s="1"/>
  <c r="M21" i="1"/>
  <c r="I21" i="1"/>
  <c r="H21" i="1"/>
  <c r="M20" i="1"/>
  <c r="M19" i="1"/>
  <c r="M18" i="1"/>
  <c r="M17" i="1"/>
  <c r="M16" i="1"/>
  <c r="M15" i="1"/>
  <c r="M14" i="1"/>
  <c r="N14" i="1" s="1"/>
  <c r="N17" i="1" s="1"/>
  <c r="P17" i="1" s="1"/>
  <c r="H14" i="1"/>
  <c r="I14" i="1" s="1"/>
  <c r="Q24" i="1" l="1"/>
  <c r="R21" i="1" s="1"/>
  <c r="S21" i="1" s="1"/>
  <c r="T21" i="1" s="1"/>
  <c r="Q17" i="1"/>
  <c r="R14" i="1" s="1"/>
  <c r="S14" i="1" s="1"/>
  <c r="T14" i="1" s="1"/>
  <c r="P14" i="1"/>
</calcChain>
</file>

<file path=xl/sharedStrings.xml><?xml version="1.0" encoding="utf-8"?>
<sst xmlns="http://schemas.openxmlformats.org/spreadsheetml/2006/main" count="343" uniqueCount="208">
  <si>
    <t>MAPA DE RIESGOS</t>
  </si>
  <si>
    <t xml:space="preserve">Código: </t>
  </si>
  <si>
    <t>PE01-FO-002</t>
  </si>
  <si>
    <t>Versión:</t>
  </si>
  <si>
    <t>Fecha:</t>
  </si>
  <si>
    <t>PROCESO</t>
  </si>
  <si>
    <t xml:space="preserve">Gestión de Recursos Físicos </t>
  </si>
  <si>
    <t>OBJETIVO DEL PROCESO</t>
  </si>
  <si>
    <t>Gestionar y administrar los recursos destinados a la construcción, mantenimiento, aseo de instalaciones, suministro de bienes y mobiliario de la entidad; efectuar la supervisión, el control de las intervenciones en la infraesctrura fija y semiestacionaria, conforme a las normas vigentes; realizando la custodia, administración y protección del inventario de bienes muebles e inmuebles a cargo o de propiedad del Instituto para apoyar el desarrollo de las actividades encaminadas al cumplimiento de su misión.</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</si>
  <si>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</si>
  <si>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</si>
  <si>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</si>
  <si>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</si>
  <si>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</si>
  <si>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La custodia y administración de los inventarios de bienes muebles, control administrativo, consumo y bienes inmuebles del IPES.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</si>
  <si>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</si>
  <si>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</si>
  <si>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</si>
  <si>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</si>
  <si>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</si>
  <si>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</si>
  <si>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</si>
  <si>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</si>
  <si>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</si>
  <si>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</si>
  <si>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</si>
  <si>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</si>
  <si>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</si>
  <si>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</si>
  <si>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</si>
  <si>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</si>
  <si>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</si>
  <si>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</si>
  <si>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</si>
  <si>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</si>
  <si>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</si>
  <si>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</si>
  <si>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</si>
  <si>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</si>
  <si>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</si>
  <si>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</si>
  <si>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</si>
  <si>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</si>
  <si>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</si>
  <si>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</si>
  <si>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</si>
  <si>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</si>
  <si>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</si>
  <si>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</si>
  <si>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Demoras en la la formulación y el seguimiento de la ejecución de contratos</t>
  </si>
  <si>
    <t>Falta de documentación que describa los lineamientos y tiempos para la formulación y el seguimiento de la ejecución de contratos</t>
  </si>
  <si>
    <t>Incumplimiento de los plazos establecidos en la formulación precontractual y en la ejecuciòn de contratos, estudios, obras nuevas, obras de reforzamiento, obras de mantenimientos y emergencia ejecutados por  SDAE, a los muebles e inmuebles propiedad o a cargo del IPES.</t>
  </si>
  <si>
    <t xml:space="preserve">1. Pérdida de confianza y credibilidad en la capacidad de gestión de la Entidad.
2. Incumplimiento de metas a cargo del proceso </t>
  </si>
  <si>
    <t>BAJA</t>
  </si>
  <si>
    <t>MODERADO</t>
  </si>
  <si>
    <r>
      <rPr>
        <sz val="16"/>
        <color theme="1"/>
        <rFont val="Arial"/>
      </rPr>
      <t xml:space="preserve">
1. Actualización y creación de documentación para la formulación y seguimiento de la ejecución de obras. 
</t>
    </r>
    <r>
      <rPr>
        <b/>
        <sz val="16"/>
        <color theme="1"/>
        <rFont val="Arial"/>
      </rPr>
      <t xml:space="preserve">Responsable: </t>
    </r>
    <r>
      <rPr>
        <sz val="16"/>
        <color theme="1"/>
        <rFont val="Arial"/>
      </rPr>
      <t>subdirectora SDAE y equipo de planeamiento físico</t>
    </r>
    <r>
      <rPr>
        <b/>
        <sz val="16"/>
        <color theme="1"/>
        <rFont val="Arial"/>
      </rPr>
      <t xml:space="preserve">
periodicidad: </t>
    </r>
    <r>
      <rPr>
        <sz val="16"/>
        <color theme="1"/>
        <rFont val="Arial"/>
      </rPr>
      <t>cuatrimestral</t>
    </r>
    <r>
      <rPr>
        <b/>
        <sz val="16"/>
        <color theme="1"/>
        <rFont val="Arial"/>
      </rPr>
      <t xml:space="preserve">
propósito: </t>
    </r>
    <r>
      <rPr>
        <sz val="16"/>
        <color theme="1"/>
        <rFont val="Arial"/>
      </rPr>
      <t>Contar con documentación que tenga los lineamientos y tiempos para la formulación y seguimiento de contratos</t>
    </r>
    <r>
      <rPr>
        <b/>
        <sz val="16"/>
        <color theme="1"/>
        <rFont val="Arial"/>
      </rPr>
      <t xml:space="preserve">
evidencias: </t>
    </r>
    <r>
      <rPr>
        <sz val="16"/>
        <color theme="1"/>
        <rFont val="Arial"/>
      </rPr>
      <t>Documentación creada y/o actualizada</t>
    </r>
    <r>
      <rPr>
        <b/>
        <sz val="16"/>
        <color theme="1"/>
        <rFont val="Arial"/>
      </rPr>
      <t xml:space="preserve">
Observaciones o desviaciones: </t>
    </r>
    <r>
      <rPr>
        <sz val="16"/>
        <color theme="1"/>
        <rFont val="Arial"/>
      </rPr>
      <t xml:space="preserve">Mesas de trabajo para actualizar y crear la documentación. 
2. Reuniones de planeamiento físico para realizar seguimiento de las obras e inmuebles en propiedad o a cargo del IPES y los catalogados como especiales. 
Responsable: subdirector/a SDAE y equipo de planeamiento físico
periodicidad: Mensual
propósito: realizar seguimiento y establecer el estado de las obras e inmuebles a cargo del IPES, y als catalogadas como especiales 
evidencias: Acta de reunión 
Observaciones o desviaciones: Comité de obra mensual </t>
    </r>
  </si>
  <si>
    <t>¿Existe un responsable asignado a la ejecución del control?</t>
  </si>
  <si>
    <t>ASIGNADO</t>
  </si>
  <si>
    <t>FUERTE (Siempre se Ejecuta)</t>
  </si>
  <si>
    <t>DIRECTAMENTE</t>
  </si>
  <si>
    <t>Informar al subdirector/a sobre la situación evidenciada</t>
  </si>
  <si>
    <t>04 de Mayo de 2026</t>
  </si>
  <si>
    <t>Control No.1.  En los meses de enero, febrero y marzo del primer trimestre 2026 se programaron y ejecutaron, desde el grupo de trabajo de Planeamiento Físico, de la Subdireccion de Diseño y Análisis Estratégico (SDAE); Mesas de trabajo con la cooperación y orientacion del grupo de MIPG y SAF-SST, el contexto y las necesidades de asociaición, revision, vigencia o actualización de los formatos asociados al proceso y los procedimientos. Se avanzó en la revisión, actualizacion o creación de la documentación del proceso.
Control No.2  Para este 1er cuartimestre, de frecuencia mensual se programaron y ejecutaron desde Subdireccion de Diseño y Análisis Estratégico (SDAE)-Grupo de trabajo "Planeamiento Físico", el seguimiento mensual a la ejecución de la formulación, ejecucion de interventorias, ejecución de obras, liquidaciones y casos especiales, del los temas de infarestructura a cargo.</t>
  </si>
  <si>
    <t>Es neecsario programar la continuidad a la revision general (tablero de control) de la documentacion del proceso, debe revisarse la pertinencia de documentacion de seguimiento especificamente al capítulo de formulación.</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</si>
  <si>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</si>
  <si>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</si>
  <si>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</si>
  <si>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</si>
  <si>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</si>
  <si>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</si>
  <si>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</si>
  <si>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</si>
  <si>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</si>
  <si>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</si>
  <si>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</si>
  <si>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</si>
  <si>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</si>
  <si>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</si>
  <si>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</si>
  <si>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Falta de seguimiento y control de los recursos ejecutados.</t>
  </si>
  <si>
    <t>Ausencia de documentación  e instrumentos que permitan el control y seguimiento de los recursos.</t>
  </si>
  <si>
    <t xml:space="preserve">
Afectación económica por ineficiente ejecución de recursos destinados a mantenimientos y atención a emergencias, realizadas por las cuadrillas, dada la falta de seguimiento y control, por ausencia de documentación e instrumentos que permitan la debida supervisión. </t>
  </si>
  <si>
    <t>Afectación económica por ineficiente ejecución de recursos destinados a mantenimientos y atención a emergencias, realizadas por las cuadrillas</t>
  </si>
  <si>
    <t xml:space="preserve">Responsable: subdirector/a SDAE y equipo de cuadrillas
Documentación: Matriz de seguimiento y control de los recursos y actividades 
Frecuencia: Mensual
Evidencia: Matriz diligenciada
Ejecución: Se realizarán comités de seguimiento a las cuadrillas, además de la supervisión técnica de profesionales a cargo del equipo de trabajo. </t>
  </si>
  <si>
    <t>Controles. Para el periodo del reporte (01-enero a 30 -abril), se realizó con una frecuencia mensual, seguimiento al contrato de ferretería, que es la fuente de suministro de materiales requeridos para ejecutar las acciones y actividades de mantenimiento a los bienes inmuebles en esta modalidad de obra que se ha denominado cuadrillas (riesgo No.2).
De igual forma se realizaron reportes por separado de suministro de materiales, de cada ejecucion de las actividades de la mano de obra implementando la documentación creada o actalizada, lo cual se evidencia con frecuencia minima mensual, de cada grupo de cuadrillas (grupo SESEC y SGRSI).  Para los reportes de actividades de ejecucion de mano de obra la frecuencia en mas del 70% del período presenta una frecuencia de informes semanales.
Se diligencia matriz de seguimieinto a solicitudes de cada una de las áreas solicitantes, matriz en la que se equipara a la ejecucion de actividades efectuadas en atención o cubirmiento de atencion interna de necesidades y/o emergencias reportadas.</t>
  </si>
  <si>
    <t xml:space="preserve">Es necesario programar de forma inmediata, revisión del alcance y pertienncia de infromación de seguimiento consignada, registrada en la "matriz" que constituye la evidencia intergral a la gestion del presente riesgo No.2 Modalida de ejecucion de obras mediante la vinculación de mano de obra directa por parte del Instituto.  </t>
  </si>
  <si>
    <t>clave: DATOs</t>
  </si>
  <si>
    <t>CONDICIONES RIESGO INHERENTE</t>
  </si>
  <si>
    <t>NO ASIGNADO</t>
  </si>
  <si>
    <t>MUY BAJA</t>
  </si>
  <si>
    <t>LEVE</t>
  </si>
  <si>
    <t>MUY BAJA - LEVE</t>
  </si>
  <si>
    <t>BAJO</t>
  </si>
  <si>
    <t>INADECUADO</t>
  </si>
  <si>
    <t>MENOR</t>
  </si>
  <si>
    <t>MUY BAJA - MENOR</t>
  </si>
  <si>
    <t>INOPORTUNA</t>
  </si>
  <si>
    <t>MEDIA</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</si>
  <si>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</si>
  <si>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</si>
  <si>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</si>
  <si>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</si>
  <si>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</si>
  <si>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</si>
  <si>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</si>
  <si>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</si>
  <si>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</si>
  <si>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</si>
  <si>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</si>
  <si>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</si>
  <si>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</si>
  <si>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</si>
  <si>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</si>
  <si>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</si>
  <si>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</si>
  <si>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</si>
  <si>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</si>
  <si>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</si>
  <si>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</si>
  <si>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</si>
  <si>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</si>
  <si>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</si>
  <si>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</si>
  <si>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</si>
  <si>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</si>
  <si>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</si>
  <si>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</si>
  <si>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</si>
  <si>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</si>
  <si>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</si>
  <si>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</si>
  <si>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</si>
  <si>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</si>
  <si>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</si>
  <si>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</si>
  <si>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</si>
  <si>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</si>
  <si>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</si>
  <si>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</si>
  <si>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</si>
  <si>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</si>
  <si>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</si>
  <si>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</si>
  <si>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</si>
  <si>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</si>
  <si>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</si>
  <si>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</si>
  <si>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</si>
  <si>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</si>
  <si>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</si>
  <si>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</si>
  <si>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</si>
  <si>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</si>
  <si>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</si>
  <si>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</si>
  <si>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</si>
  <si>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</si>
  <si>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</si>
  <si>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</si>
  <si>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</si>
  <si>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</si>
  <si>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</si>
  <si>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</si>
  <si>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</si>
  <si>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</si>
  <si>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</si>
  <si>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</si>
  <si>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</si>
  <si>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</si>
  <si>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</si>
  <si>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</si>
  <si>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</si>
  <si>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</si>
  <si>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</si>
  <si>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</si>
  <si>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</si>
  <si>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</si>
  <si>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</si>
  <si>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</si>
  <si>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</si>
  <si>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</si>
  <si>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</si>
  <si>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</si>
  <si>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</si>
  <si>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</si>
  <si>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</si>
  <si>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</si>
  <si>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</si>
  <si>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</si>
  <si>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</si>
  <si>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</si>
  <si>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</si>
  <si>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</si>
  <si>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</si>
  <si>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</si>
  <si>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</si>
  <si>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</si>
  <si>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</si>
  <si>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</si>
  <si>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</si>
  <si>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</si>
  <si>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</si>
  <si>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</si>
  <si>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</si>
  <si>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</si>
  <si>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</si>
  <si>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</si>
  <si>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 xml:space="preserve">Se evidencian los soportes relacionados con la actividad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</si>
</sst>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11"/>
      <color theme="1"/>
      <name val="Arial"/>
    </font>
    <font>
      <b/>
      <sz val="20"/>
      <color theme="1"/>
      <name val="Arial"/>
    </font>
    <font>
      <b/>
      <sz val="10"/>
      <color theme="1"/>
      <name val="Times New Roman"/>
    </font>
    <font>
      <sz val="16"/>
      <color theme="1"/>
      <name val="Arial"/>
    </font>
    <font>
      <sz val="14"/>
      <color theme="1"/>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8">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2" fillId="2" borderId="29" xfId="0" applyFont="1" applyFill="1" applyBorder="1" applyAlignment="1">
      <alignment horizontal="center" vertical="center"/>
    </xf>
    <xf numFmtId="164" fontId="12"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2" fillId="2" borderId="31" xfId="0" applyFont="1" applyFill="1" applyBorder="1" applyAlignment="1">
      <alignment horizontal="center" vertical="center"/>
    </xf>
    <xf numFmtId="164" fontId="12" fillId="2" borderId="31" xfId="0" applyNumberFormat="1" applyFont="1" applyFill="1" applyBorder="1" applyAlignment="1">
      <alignment horizontal="center" vertical="center"/>
    </xf>
    <xf numFmtId="0" fontId="12" fillId="2" borderId="32" xfId="0" applyFont="1" applyFill="1" applyBorder="1" applyAlignment="1">
      <alignment horizontal="center" vertical="center"/>
    </xf>
    <xf numFmtId="0" fontId="12" fillId="0" borderId="0" xfId="0" applyFont="1" applyAlignment="1">
      <alignment horizontal="center"/>
    </xf>
    <xf numFmtId="0" fontId="7" fillId="0" borderId="40" xfId="0" applyFont="1" applyBorder="1" applyAlignment="1">
      <alignment horizontal="center"/>
    </xf>
    <xf numFmtId="0" fontId="12" fillId="0" borderId="0" xfId="0" applyFont="1"/>
    <xf numFmtId="0" fontId="7" fillId="3" borderId="46" xfId="0" applyFont="1" applyFill="1" applyBorder="1" applyAlignment="1">
      <alignment horizontal="center" vertical="center" wrapText="1"/>
    </xf>
    <xf numFmtId="0" fontId="12"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2"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8" fillId="0" borderId="59" xfId="0" applyFont="1" applyBorder="1" applyAlignment="1">
      <alignment horizontal="left" vertical="top" wrapText="1"/>
    </xf>
    <xf numFmtId="0" fontId="18" fillId="0" borderId="63" xfId="0" applyFont="1" applyBorder="1" applyAlignment="1">
      <alignment horizontal="left" vertical="top" wrapText="1"/>
    </xf>
    <xf numFmtId="0" fontId="18" fillId="0" borderId="0" xfId="0" applyFont="1" applyAlignment="1">
      <alignment vertical="top" wrapText="1"/>
    </xf>
    <xf numFmtId="0" fontId="5" fillId="0" borderId="0" xfId="0" applyFont="1" applyAlignment="1">
      <alignment wrapText="1"/>
    </xf>
    <xf numFmtId="0" fontId="18" fillId="0" borderId="74" xfId="0" applyFont="1" applyBorder="1" applyAlignment="1">
      <alignment horizontal="left" vertical="top" wrapText="1"/>
    </xf>
    <xf numFmtId="0" fontId="20" fillId="0" borderId="8" xfId="0" applyFont="1" applyBorder="1" applyAlignment="1">
      <alignment vertical="center" wrapText="1"/>
    </xf>
    <xf numFmtId="0" fontId="20" fillId="0" borderId="56" xfId="0" applyFont="1" applyBorder="1" applyAlignment="1">
      <alignment vertical="center" wrapText="1"/>
    </xf>
    <xf numFmtId="0" fontId="20" fillId="0" borderId="84"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10" fillId="0" borderId="22" xfId="0" applyFont="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2"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6" fillId="0" borderId="67" xfId="0" applyFont="1" applyBorder="1" applyAlignment="1">
      <alignment horizontal="center" vertical="center" wrapText="1"/>
    </xf>
    <xf numFmtId="0" fontId="3" fillId="0" borderId="72" xfId="0" applyFont="1" applyBorder="1"/>
    <xf numFmtId="0" fontId="16"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0"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1"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7" xfId="0" applyFont="1" applyBorder="1" applyAlignment="1">
      <alignment horizontal="left" vertical="center" wrapText="1"/>
    </xf>
    <xf numFmtId="0" fontId="7" fillId="8" borderId="62" xfId="0" applyFont="1" applyFill="1" applyBorder="1" applyAlignment="1">
      <alignment horizontal="left" vertical="center" wrapText="1"/>
    </xf>
    <xf numFmtId="0" fontId="3" fillId="0" borderId="68" xfId="0" applyFont="1" applyBorder="1"/>
    <xf numFmtId="0" fontId="17"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0" fontId="14" fillId="0" borderId="44"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8" fillId="0" borderId="62" xfId="0" applyFont="1" applyBorder="1" applyAlignment="1">
      <alignment horizontal="center" vertical="center" wrapText="1"/>
    </xf>
    <xf numFmtId="0" fontId="14" fillId="0" borderId="44" xfId="0" applyFont="1" applyBorder="1" applyAlignment="1">
      <alignment horizontal="left" vertical="center" wrapText="1"/>
    </xf>
    <xf numFmtId="0" fontId="19" fillId="3" borderId="75" xfId="0" applyFont="1" applyFill="1" applyBorder="1" applyAlignment="1">
      <alignment horizontal="center" wrapText="1"/>
    </xf>
    <xf numFmtId="0" fontId="3" fillId="0" borderId="76" xfId="0" applyFont="1" applyBorder="1"/>
    <xf numFmtId="0" fontId="3" fillId="0" borderId="77" xfId="0" applyFont="1" applyBorder="1"/>
    <xf numFmtId="0" fontId="21" fillId="0" borderId="28" xfId="0" applyFont="1" applyBorder="1" applyAlignment="1">
      <alignment horizontal="left" vertical="center" wrapText="1"/>
    </xf>
    <xf numFmtId="0" fontId="3" fillId="0" borderId="78" xfId="0" applyFont="1" applyBorder="1"/>
    <xf numFmtId="0" fontId="21"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1" fillId="0" borderId="28" xfId="0" applyFont="1" applyBorder="1" applyAlignment="1">
      <alignment horizontal="left" vertical="top" wrapText="1"/>
    </xf>
    <xf numFmtId="0" fontId="18"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4" workbookViewId="0">
      <selection activeCell="AC21" sqref="AC21:AC27"/>
    </sheetView>
  </sheetViews>
  <sheetFormatPr baseColWidth="10" defaultColWidth="14.44140625" defaultRowHeight="15" customHeight="1" x14ac:dyDescent="0.3"/>
  <cols>
    <col min="1" max="1" width="36.88671875" customWidth="1"/>
    <col min="2" max="2" width="29.88671875" customWidth="1"/>
    <col min="3" max="3" width="25.33203125" customWidth="1"/>
    <col min="4" max="4" width="24.88671875" customWidth="1"/>
    <col min="5" max="5" width="25.5546875" customWidth="1"/>
    <col min="6" max="6" width="16.5546875" customWidth="1"/>
    <col min="7" max="7" width="19.109375" customWidth="1"/>
    <col min="8" max="8" width="20.88671875" hidden="1" customWidth="1"/>
    <col min="9" max="9" width="22.88671875" customWidth="1"/>
    <col min="10" max="10" width="52.5546875" customWidth="1"/>
    <col min="11" max="11" width="53.5546875" customWidth="1"/>
    <col min="12" max="12" width="24.5546875" customWidth="1"/>
    <col min="13" max="13" width="16.109375" customWidth="1"/>
    <col min="14" max="14" width="20.6640625" customWidth="1"/>
    <col min="15" max="15" width="20.109375" customWidth="1"/>
    <col min="16" max="16" width="20.5546875" customWidth="1"/>
    <col min="17" max="17" width="25.109375" hidden="1" customWidth="1"/>
    <col min="18" max="18" width="22.44140625" customWidth="1"/>
    <col min="19" max="19" width="25.109375" hidden="1" customWidth="1"/>
    <col min="20" max="20" width="18.5546875" customWidth="1"/>
    <col min="21" max="21" width="42.5546875" customWidth="1"/>
    <col min="22" max="22" width="1.5546875" customWidth="1"/>
    <col min="23" max="23" width="33.44140625" customWidth="1"/>
    <col min="24" max="24" width="68.44140625"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78.7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9" t="s">
        <v>14</v>
      </c>
      <c r="C7" s="85"/>
      <c r="D7" s="85"/>
      <c r="E7" s="85"/>
      <c r="F7" s="85"/>
      <c r="G7" s="85"/>
      <c r="H7" s="85"/>
      <c r="I7" s="85"/>
      <c r="J7" s="69"/>
      <c r="K7" s="76"/>
      <c r="L7" s="16"/>
      <c r="M7" s="17" t="s">
        <v>15</v>
      </c>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90" t="s">
        <v>16</v>
      </c>
      <c r="B10" s="85"/>
      <c r="C10" s="85"/>
      <c r="D10" s="85"/>
      <c r="E10" s="91"/>
      <c r="F10" s="92" t="s">
        <v>17</v>
      </c>
      <c r="G10" s="93"/>
      <c r="H10" s="93"/>
      <c r="I10" s="93"/>
      <c r="J10" s="93"/>
      <c r="K10" s="93"/>
      <c r="L10" s="93"/>
      <c r="M10" s="93"/>
      <c r="N10" s="93"/>
      <c r="O10" s="93"/>
      <c r="P10" s="93"/>
      <c r="Q10" s="93"/>
      <c r="R10" s="93"/>
      <c r="S10" s="93"/>
      <c r="T10" s="93"/>
      <c r="U10" s="94"/>
      <c r="V10" s="27"/>
      <c r="W10" s="95" t="s">
        <v>18</v>
      </c>
      <c r="X10" s="71"/>
      <c r="Y10" s="71"/>
      <c r="Z10" s="72"/>
      <c r="AA10" s="10"/>
      <c r="AB10" s="96" t="s">
        <v>19</v>
      </c>
      <c r="AC10" s="72"/>
      <c r="AD10" s="10"/>
      <c r="AE10" s="10"/>
      <c r="AF10" s="10"/>
    </row>
    <row r="11" spans="1:49" ht="14.25" customHeight="1" x14ac:dyDescent="0.3">
      <c r="A11" s="97" t="s">
        <v>20</v>
      </c>
      <c r="B11" s="100" t="s">
        <v>21</v>
      </c>
      <c r="C11" s="97" t="s">
        <v>22</v>
      </c>
      <c r="D11" s="97" t="s">
        <v>23</v>
      </c>
      <c r="E11" s="100" t="s">
        <v>24</v>
      </c>
      <c r="F11" s="130" t="s">
        <v>25</v>
      </c>
      <c r="G11" s="131"/>
      <c r="H11" s="131"/>
      <c r="I11" s="132"/>
      <c r="J11" s="133" t="s">
        <v>26</v>
      </c>
      <c r="K11" s="131"/>
      <c r="L11" s="131"/>
      <c r="M11" s="131"/>
      <c r="N11" s="131"/>
      <c r="O11" s="131"/>
      <c r="P11" s="131"/>
      <c r="Q11" s="131"/>
      <c r="R11" s="131"/>
      <c r="S11" s="28"/>
      <c r="T11" s="133" t="s">
        <v>27</v>
      </c>
      <c r="U11" s="131"/>
      <c r="V11" s="27"/>
      <c r="W11" s="68"/>
      <c r="X11" s="73"/>
      <c r="Y11" s="73"/>
      <c r="Z11" s="74"/>
      <c r="AA11" s="10"/>
      <c r="AB11" s="68"/>
      <c r="AC11" s="74"/>
      <c r="AD11" s="29"/>
      <c r="AE11" s="29"/>
      <c r="AF11" s="29"/>
    </row>
    <row r="12" spans="1:49" ht="32.25" customHeight="1" x14ac:dyDescent="0.3">
      <c r="A12" s="98"/>
      <c r="B12" s="101"/>
      <c r="C12" s="98"/>
      <c r="D12" s="98"/>
      <c r="E12" s="101"/>
      <c r="F12" s="90" t="s">
        <v>28</v>
      </c>
      <c r="G12" s="85"/>
      <c r="H12" s="85"/>
      <c r="I12" s="91"/>
      <c r="J12" s="134" t="s">
        <v>29</v>
      </c>
      <c r="K12" s="136" t="s">
        <v>30</v>
      </c>
      <c r="L12" s="136" t="s">
        <v>31</v>
      </c>
      <c r="M12" s="136"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9"/>
      <c r="B13" s="102"/>
      <c r="C13" s="99"/>
      <c r="D13" s="99"/>
      <c r="E13" s="102"/>
      <c r="F13" s="9" t="s">
        <v>40</v>
      </c>
      <c r="G13" s="32" t="s">
        <v>41</v>
      </c>
      <c r="H13" s="33"/>
      <c r="I13" s="34" t="s">
        <v>42</v>
      </c>
      <c r="J13" s="135"/>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91.5" customHeight="1" x14ac:dyDescent="0.3">
      <c r="A14" s="119">
        <v>1</v>
      </c>
      <c r="B14" s="120" t="s">
        <v>49</v>
      </c>
      <c r="C14" s="118" t="s">
        <v>50</v>
      </c>
      <c r="D14" s="118" t="s">
        <v>51</v>
      </c>
      <c r="E14" s="118" t="s">
        <v>52</v>
      </c>
      <c r="F14" s="97" t="s">
        <v>53</v>
      </c>
      <c r="G14" s="88" t="s">
        <v>54</v>
      </c>
      <c r="H14" s="116" t="str">
        <f>+CONCATENATE(F14," - ",G14)</f>
        <v>BAJA - MODERADO</v>
      </c>
      <c r="I14" s="117" t="str">
        <f>+VLOOKUP(H14,Datos!D3:E27,2,FALSE)</f>
        <v>MODERADO</v>
      </c>
      <c r="J14" s="118" t="s">
        <v>55</v>
      </c>
      <c r="K14" s="41" t="s">
        <v>56</v>
      </c>
      <c r="L14" s="42" t="s">
        <v>57</v>
      </c>
      <c r="M14" s="43">
        <f>IF(L14="ASIGNADO",15,IF(L14="NO ASIGNADO",0,""))</f>
        <v>15</v>
      </c>
      <c r="N14" s="103">
        <f>SUM(M14:M20)</f>
        <v>100</v>
      </c>
      <c r="O14" s="105" t="s">
        <v>58</v>
      </c>
      <c r="P14" s="112">
        <f>IF(P17="DÉBIL",0,IF(P17="MODERADO",50,IF(P17="FUERTE",100,"")))</f>
        <v>100</v>
      </c>
      <c r="Q14" s="113" t="s">
        <v>59</v>
      </c>
      <c r="R14" s="113" t="str">
        <f>IF(AND(F14="MUY BAJA",Q17=2),"MUY BAJA",IF(AND(F14="BAJA",Q17=2),"MUY BAJA",IF(AND(F14="MEDIA",Q17=2),"MUY BAJA",IF(AND(F14="ALTA",Q17=2),"BAJA",IF(AND(F14="MUY ALTA",Q17=2),"MEDIA",IF(AND(F14="MUY BAJA",Q17=1),"MUY BAJA",IF(AND(F14="BAJA",Q17=1),"MUY BAJA",IF(AND(F14="MEDIA",Q17=1),"BAJA",IF(AND(F14="ALTA",Q17=1),"MEDIA",IF(AND(F14="MUY ALTA",Q17=1),"ALTA",F14))))))))))</f>
        <v>MUY BAJA</v>
      </c>
      <c r="S14" s="114" t="str">
        <f>+CONCATENATE(R14," - ",G14)</f>
        <v>MUY BAJA - MODERADO</v>
      </c>
      <c r="T14" s="115" t="str">
        <f>+VLOOKUP(S14,Datos!$D$3:$E$17,2,FALSE)</f>
        <v>MODERADO</v>
      </c>
      <c r="U14" s="126" t="s">
        <v>60</v>
      </c>
      <c r="V14" s="44"/>
      <c r="W14" s="128" t="s">
        <v>61</v>
      </c>
      <c r="X14" s="128" t="s">
        <v>62</v>
      </c>
      <c r="Y14" s="129"/>
      <c r="Z14" s="128" t="s">
        <v>63</v>
      </c>
      <c r="AA14" s="10"/>
      <c r="AB14" s="129" t="s">
        <v>207</v>
      </c>
      <c r="AC14" s="137"/>
      <c r="AD14" s="10"/>
      <c r="AE14" s="10"/>
      <c r="AF14" s="10"/>
    </row>
    <row r="15" spans="1:49" ht="108" customHeight="1" x14ac:dyDescent="0.3">
      <c r="A15" s="98"/>
      <c r="B15" s="106"/>
      <c r="C15" s="106"/>
      <c r="D15" s="106"/>
      <c r="E15" s="106"/>
      <c r="F15" s="98"/>
      <c r="G15" s="106"/>
      <c r="H15" s="106"/>
      <c r="I15" s="106"/>
      <c r="J15" s="106"/>
      <c r="K15" s="45" t="s">
        <v>64</v>
      </c>
      <c r="L15" s="46" t="s">
        <v>65</v>
      </c>
      <c r="M15" s="47">
        <f>IF(L15="ADECUADO",15,IF(L15="INADECUADO",0,""))</f>
        <v>15</v>
      </c>
      <c r="N15" s="104"/>
      <c r="O15" s="106"/>
      <c r="P15" s="106"/>
      <c r="Q15" s="87"/>
      <c r="R15" s="106"/>
      <c r="S15" s="106"/>
      <c r="T15" s="106"/>
      <c r="U15" s="127"/>
      <c r="V15" s="44"/>
      <c r="W15" s="106"/>
      <c r="X15" s="106"/>
      <c r="Y15" s="106"/>
      <c r="Z15" s="106"/>
      <c r="AA15" s="10"/>
      <c r="AB15" s="106"/>
      <c r="AC15" s="127"/>
      <c r="AD15" s="10"/>
      <c r="AE15" s="10"/>
      <c r="AF15" s="10"/>
    </row>
    <row r="16" spans="1:49" ht="120" customHeight="1" x14ac:dyDescent="0.3">
      <c r="A16" s="98"/>
      <c r="B16" s="106"/>
      <c r="C16" s="106"/>
      <c r="D16" s="106"/>
      <c r="E16" s="106"/>
      <c r="F16" s="98"/>
      <c r="G16" s="106"/>
      <c r="H16" s="106"/>
      <c r="I16" s="106"/>
      <c r="J16" s="106"/>
      <c r="K16" s="48" t="s">
        <v>66</v>
      </c>
      <c r="L16" s="46" t="s">
        <v>67</v>
      </c>
      <c r="M16" s="47">
        <f>IF(L16="OPORTUNA",15,IF(L16="INOPORTUNA",0,""))</f>
        <v>15</v>
      </c>
      <c r="N16" s="104"/>
      <c r="O16" s="106"/>
      <c r="P16" s="87"/>
      <c r="Q16" s="49" t="s">
        <v>68</v>
      </c>
      <c r="R16" s="106"/>
      <c r="S16" s="106"/>
      <c r="T16" s="106"/>
      <c r="U16" s="127"/>
      <c r="V16" s="44"/>
      <c r="W16" s="106"/>
      <c r="X16" s="106"/>
      <c r="Y16" s="106"/>
      <c r="Z16" s="106"/>
      <c r="AA16" s="10"/>
      <c r="AB16" s="106"/>
      <c r="AC16" s="127"/>
      <c r="AD16" s="10"/>
      <c r="AE16" s="10"/>
      <c r="AF16" s="10"/>
    </row>
    <row r="17" spans="1:32" ht="100.5" customHeight="1" x14ac:dyDescent="0.3">
      <c r="A17" s="98"/>
      <c r="B17" s="106"/>
      <c r="C17" s="106"/>
      <c r="D17" s="106"/>
      <c r="E17" s="106"/>
      <c r="F17" s="98"/>
      <c r="G17" s="106"/>
      <c r="H17" s="106"/>
      <c r="I17" s="106"/>
      <c r="J17" s="106"/>
      <c r="K17" s="45" t="s">
        <v>69</v>
      </c>
      <c r="L17" s="46" t="s">
        <v>70</v>
      </c>
      <c r="M17" s="47">
        <f>IF(L17="PREVENIR",15,IF(L17="DETECTAR",10,IF(L17="NO ES UN CONTROL",0,"")))</f>
        <v>15</v>
      </c>
      <c r="N17" s="108" t="str">
        <f>IF(N14&lt;86,"DÉBIL",IF(N14&lt;96,"MODERADO",IF(N14&lt;101,"FUERTE","")))</f>
        <v>FUERTE</v>
      </c>
      <c r="O17" s="106"/>
      <c r="P17" s="110" t="str">
        <f>IF(AND(N17="FUERTE",O14="FUERTE (SIEMPRE SE EJECUTA)"),"FUERTE",IF(OR(N17="DÉBIL",O14="DÉBIL (NO SE EJECUTA)"),"DÉBIL",IF(OR(N17="MODERADO",O14="MODERADO (ALGUNAS VECES)"),"MODERADO")))</f>
        <v>FUERTE</v>
      </c>
      <c r="Q17" s="111">
        <f>IF(AND($P$17="FUERTE",$Q$14="DIRECTAMENTE"),2,IF(AND($P$17="FUERTE",$Q$14="DIRECTAMENTE"),2,IF(AND($P$17="FUERTE",$Q$14="DIRECTAMENTE"),2,IF(AND($P$17="FUERTE",$Q$14="NO DISMINUYE"),0,IF(AND($P$17="MODERADO",$Q$14="DIRECTAMENTE"),1,IF(AND($P$17="MODERADO",$Q$14="DIRECTAMENTE"),1,IF(AND($P$17="MODERADO",$Q$14="DIRECTAMENTE"),1,IF(AND($P$17="MODERADO",$Q$14="NO DISMINUYE"),0,"N/A"))))))))</f>
        <v>2</v>
      </c>
      <c r="R17" s="106"/>
      <c r="S17" s="106"/>
      <c r="T17" s="106"/>
      <c r="U17" s="122" t="s">
        <v>71</v>
      </c>
      <c r="V17" s="50"/>
      <c r="W17" s="106"/>
      <c r="X17" s="106"/>
      <c r="Y17" s="106"/>
      <c r="Z17" s="106"/>
      <c r="AA17" s="10"/>
      <c r="AB17" s="106"/>
      <c r="AC17" s="127"/>
      <c r="AD17" s="10"/>
      <c r="AE17" s="10"/>
      <c r="AF17" s="10"/>
    </row>
    <row r="18" spans="1:32" ht="75.75" customHeight="1" x14ac:dyDescent="0.3">
      <c r="A18" s="98"/>
      <c r="B18" s="106"/>
      <c r="C18" s="106"/>
      <c r="D18" s="106"/>
      <c r="E18" s="106"/>
      <c r="F18" s="98"/>
      <c r="G18" s="106"/>
      <c r="H18" s="106"/>
      <c r="I18" s="106"/>
      <c r="J18" s="106"/>
      <c r="K18" s="45" t="s">
        <v>72</v>
      </c>
      <c r="L18" s="46" t="s">
        <v>73</v>
      </c>
      <c r="M18" s="47">
        <f>IF(L18="CONFIABLE",15,IF(L18="NO CONFIABLE",0,""))</f>
        <v>15</v>
      </c>
      <c r="N18" s="104"/>
      <c r="O18" s="106"/>
      <c r="P18" s="106"/>
      <c r="Q18" s="106"/>
      <c r="R18" s="106"/>
      <c r="S18" s="106"/>
      <c r="T18" s="106"/>
      <c r="U18" s="123"/>
      <c r="V18" s="50"/>
      <c r="W18" s="106"/>
      <c r="X18" s="106"/>
      <c r="Y18" s="106"/>
      <c r="Z18" s="106"/>
      <c r="AA18" s="10"/>
      <c r="AB18" s="106"/>
      <c r="AC18" s="127"/>
      <c r="AD18" s="10"/>
      <c r="AE18" s="10"/>
      <c r="AF18" s="10"/>
    </row>
    <row r="19" spans="1:32" ht="99" customHeight="1" x14ac:dyDescent="0.3">
      <c r="A19" s="98"/>
      <c r="B19" s="106"/>
      <c r="C19" s="106"/>
      <c r="D19" s="106"/>
      <c r="E19" s="106"/>
      <c r="F19" s="98"/>
      <c r="G19" s="106"/>
      <c r="H19" s="106"/>
      <c r="I19" s="106"/>
      <c r="J19" s="106"/>
      <c r="K19" s="45" t="s">
        <v>74</v>
      </c>
      <c r="L19" s="46" t="s">
        <v>75</v>
      </c>
      <c r="M19" s="47">
        <f>IF(L19="SE INVESTIGAN Y RESUELVEN OPORTUNAMENTE",15,IF(L19="NO SE INVESTIGAN,  NI  RESUELVEN OPORTUNAMENTE",0,""))</f>
        <v>15</v>
      </c>
      <c r="N19" s="104"/>
      <c r="O19" s="106"/>
      <c r="P19" s="106"/>
      <c r="Q19" s="106"/>
      <c r="R19" s="106"/>
      <c r="S19" s="106"/>
      <c r="T19" s="106"/>
      <c r="U19" s="124" t="s">
        <v>76</v>
      </c>
      <c r="V19" s="44"/>
      <c r="W19" s="106"/>
      <c r="X19" s="106"/>
      <c r="Y19" s="106"/>
      <c r="Z19" s="106"/>
      <c r="AA19" s="10"/>
      <c r="AB19" s="106"/>
      <c r="AC19" s="127"/>
      <c r="AD19" s="10"/>
      <c r="AE19" s="10"/>
      <c r="AF19" s="10"/>
    </row>
    <row r="20" spans="1:32" ht="146.25" customHeight="1" x14ac:dyDescent="0.3">
      <c r="A20" s="99"/>
      <c r="B20" s="107"/>
      <c r="C20" s="107"/>
      <c r="D20" s="107"/>
      <c r="E20" s="107"/>
      <c r="F20" s="99"/>
      <c r="G20" s="107"/>
      <c r="H20" s="107"/>
      <c r="I20" s="107"/>
      <c r="J20" s="107"/>
      <c r="K20" s="51" t="s">
        <v>77</v>
      </c>
      <c r="L20" s="52" t="s">
        <v>78</v>
      </c>
      <c r="M20" s="53">
        <f>IF(L20="COMPLETA",10,IF(L20="INCOMPLETA",5,IF(L20="NO EXISTE",0,"")))</f>
        <v>10</v>
      </c>
      <c r="N20" s="109"/>
      <c r="O20" s="107"/>
      <c r="P20" s="107"/>
      <c r="Q20" s="107"/>
      <c r="R20" s="107"/>
      <c r="S20" s="107"/>
      <c r="T20" s="107"/>
      <c r="U20" s="125"/>
      <c r="V20" s="44"/>
      <c r="W20" s="107"/>
      <c r="X20" s="107"/>
      <c r="Y20" s="107"/>
      <c r="Z20" s="107"/>
      <c r="AA20" s="10"/>
      <c r="AB20" s="107"/>
      <c r="AC20" s="125"/>
      <c r="AD20" s="10"/>
      <c r="AE20" s="10"/>
      <c r="AF20" s="10"/>
    </row>
    <row r="21" spans="1:32" ht="120" customHeight="1" x14ac:dyDescent="0.3">
      <c r="A21" s="119">
        <v>2</v>
      </c>
      <c r="B21" s="118" t="s">
        <v>79</v>
      </c>
      <c r="C21" s="138" t="s">
        <v>80</v>
      </c>
      <c r="D21" s="118" t="s">
        <v>81</v>
      </c>
      <c r="E21" s="118" t="s">
        <v>82</v>
      </c>
      <c r="F21" s="97" t="s">
        <v>53</v>
      </c>
      <c r="G21" s="88" t="s">
        <v>54</v>
      </c>
      <c r="H21" s="116" t="str">
        <f>+CONCATENATE(F21," - ",G21)</f>
        <v>BAJA - MODERADO</v>
      </c>
      <c r="I21" s="117" t="str">
        <f>+VLOOKUP(H21,Datos!D10:E34,2,FALSE)</f>
        <v>MODERADO</v>
      </c>
      <c r="J21" s="121" t="s">
        <v>83</v>
      </c>
      <c r="K21" s="41" t="s">
        <v>56</v>
      </c>
      <c r="L21" s="42" t="s">
        <v>57</v>
      </c>
      <c r="M21" s="43">
        <f>IF(L21="ASIGNADO",15,IF(L21="NO ASIGNADO",0,""))</f>
        <v>15</v>
      </c>
      <c r="N21" s="103">
        <f>SUM(M21:M27)</f>
        <v>100</v>
      </c>
      <c r="O21" s="105" t="s">
        <v>58</v>
      </c>
      <c r="P21" s="112">
        <f>IF(P24="DÉBIL",0,IF(P24="MODERADO",50,IF(P24="FUERTE",100,"")))</f>
        <v>100</v>
      </c>
      <c r="Q21" s="113" t="s">
        <v>59</v>
      </c>
      <c r="R21" s="113" t="str">
        <f>IF(AND(F21="MUY BAJA",Q24=2),"MUY BAJA",IF(AND(F21="BAJA",Q24=2),"MUY BAJA",IF(AND(F21="MEDIA",Q24=2),"MUY BAJA",IF(AND(F21="ALTA",Q24=2),"BAJA",IF(AND(F21="MUY ALTA",Q24=2),"MEDIA",IF(AND(F21="MUY BAJA",Q24=1),"MUY BAJA",IF(AND(F21="BAJA",Q24=1),"MUY BAJA",IF(AND(F21="MEDIA",Q24=1),"BAJA",IF(AND(F21="ALTA",Q24=1),"MEDIA",IF(AND(F21="MUY ALTA",Q24=1),"ALTA",F21))))))))))</f>
        <v>MUY BAJA</v>
      </c>
      <c r="S21" s="114" t="str">
        <f>+CONCATENATE(R21," - ",G21)</f>
        <v>MUY BAJA - MODERADO</v>
      </c>
      <c r="T21" s="115" t="str">
        <f>+VLOOKUP(S21,Datos!$D$3:$E$17,2,FALSE)</f>
        <v>MODERADO</v>
      </c>
      <c r="U21" s="126" t="s">
        <v>60</v>
      </c>
      <c r="V21" s="44"/>
      <c r="W21" s="128" t="s">
        <v>61</v>
      </c>
      <c r="X21" s="128" t="s">
        <v>84</v>
      </c>
      <c r="Y21" s="129"/>
      <c r="Z21" s="128" t="s">
        <v>85</v>
      </c>
      <c r="AA21" s="10"/>
      <c r="AB21" s="129" t="s">
        <v>207</v>
      </c>
      <c r="AC21" s="137"/>
      <c r="AD21" s="10"/>
      <c r="AE21" s="10"/>
      <c r="AF21" s="10"/>
    </row>
    <row r="22" spans="1:32" ht="120" customHeight="1" x14ac:dyDescent="0.3">
      <c r="A22" s="98"/>
      <c r="B22" s="106"/>
      <c r="C22" s="106"/>
      <c r="D22" s="106"/>
      <c r="E22" s="106"/>
      <c r="F22" s="98"/>
      <c r="G22" s="106"/>
      <c r="H22" s="106"/>
      <c r="I22" s="106"/>
      <c r="J22" s="106"/>
      <c r="K22" s="45" t="s">
        <v>64</v>
      </c>
      <c r="L22" s="46" t="s">
        <v>65</v>
      </c>
      <c r="M22" s="47">
        <f>IF(L22="ADECUADO",15,IF(L22="INADECUADO",0,""))</f>
        <v>15</v>
      </c>
      <c r="N22" s="104"/>
      <c r="O22" s="106"/>
      <c r="P22" s="106"/>
      <c r="Q22" s="87"/>
      <c r="R22" s="106"/>
      <c r="S22" s="106"/>
      <c r="T22" s="106"/>
      <c r="U22" s="127"/>
      <c r="V22" s="44"/>
      <c r="W22" s="106"/>
      <c r="X22" s="106"/>
      <c r="Y22" s="106"/>
      <c r="Z22" s="106"/>
      <c r="AA22" s="10"/>
      <c r="AB22" s="106"/>
      <c r="AC22" s="127"/>
      <c r="AD22" s="10"/>
      <c r="AE22" s="10"/>
      <c r="AF22" s="10"/>
    </row>
    <row r="23" spans="1:32" ht="120" customHeight="1" x14ac:dyDescent="0.3">
      <c r="A23" s="98"/>
      <c r="B23" s="106"/>
      <c r="C23" s="106"/>
      <c r="D23" s="106"/>
      <c r="E23" s="106"/>
      <c r="F23" s="98"/>
      <c r="G23" s="106"/>
      <c r="H23" s="106"/>
      <c r="I23" s="106"/>
      <c r="J23" s="106"/>
      <c r="K23" s="48" t="s">
        <v>66</v>
      </c>
      <c r="L23" s="46" t="s">
        <v>67</v>
      </c>
      <c r="M23" s="47">
        <f>IF(L23="OPORTUNA",15,IF(L23="INOPORTUNA",0,""))</f>
        <v>15</v>
      </c>
      <c r="N23" s="104"/>
      <c r="O23" s="106"/>
      <c r="P23" s="87"/>
      <c r="Q23" s="49" t="s">
        <v>68</v>
      </c>
      <c r="R23" s="106"/>
      <c r="S23" s="106"/>
      <c r="T23" s="106"/>
      <c r="U23" s="127"/>
      <c r="V23" s="44"/>
      <c r="W23" s="106"/>
      <c r="X23" s="106"/>
      <c r="Y23" s="106"/>
      <c r="Z23" s="106"/>
      <c r="AA23" s="10"/>
      <c r="AB23" s="106"/>
      <c r="AC23" s="127"/>
      <c r="AD23" s="10"/>
      <c r="AE23" s="10"/>
      <c r="AF23" s="10"/>
    </row>
    <row r="24" spans="1:32" ht="100.5" customHeight="1" x14ac:dyDescent="0.3">
      <c r="A24" s="98"/>
      <c r="B24" s="106"/>
      <c r="C24" s="106"/>
      <c r="D24" s="106"/>
      <c r="E24" s="106"/>
      <c r="F24" s="98"/>
      <c r="G24" s="106"/>
      <c r="H24" s="106"/>
      <c r="I24" s="106"/>
      <c r="J24" s="106"/>
      <c r="K24" s="45" t="s">
        <v>69</v>
      </c>
      <c r="L24" s="46" t="s">
        <v>70</v>
      </c>
      <c r="M24" s="47">
        <f>IF(L24="PREVENIR",15,IF(L24="DETECTAR",10,IF(L24="NO ES UN CONTROL",0,"")))</f>
        <v>15</v>
      </c>
      <c r="N24" s="108" t="str">
        <f>IF(N21&lt;86,"DÉBIL",IF(N21&lt;96,"MODERADO",IF(N21&lt;101,"FUERTE","")))</f>
        <v>FUERTE</v>
      </c>
      <c r="O24" s="106"/>
      <c r="P24" s="110" t="str">
        <f>IF(AND(N24="FUERTE",O21="FUERTE (SIEMPRE SE EJECUTA)"),"FUERTE",IF(OR(N24="DÉBIL",O21="DÉBIL (NO SE EJECUTA)"),"DÉBIL",IF(OR(N24="MODERADO",O21="MODERADO (ALGUNAS VECES)"),"MODERADO")))</f>
        <v>FUERTE</v>
      </c>
      <c r="Q24" s="111">
        <f>IF(AND($P$17="FUERTE",$Q$14="DIRECTAMENTE"),2,IF(AND($P$17="FUERTE",$Q$14="DIRECTAMENTE"),2,IF(AND($P$17="FUERTE",$Q$14="DIRECTAMENTE"),2,IF(AND($P$17="FUERTE",$Q$14="NO DISMINUYE"),0,IF(AND($P$17="MODERADO",$Q$14="DIRECTAMENTE"),1,IF(AND($P$17="MODERADO",$Q$14="DIRECTAMENTE"),1,IF(AND($P$17="MODERADO",$Q$14="DIRECTAMENTE"),1,IF(AND($P$17="MODERADO",$Q$14="NO DISMINUYE"),0,"N/A"))))))))</f>
        <v>2</v>
      </c>
      <c r="R24" s="106"/>
      <c r="S24" s="106"/>
      <c r="T24" s="106"/>
      <c r="U24" s="122" t="s">
        <v>71</v>
      </c>
      <c r="V24" s="50"/>
      <c r="W24" s="106"/>
      <c r="X24" s="106"/>
      <c r="Y24" s="106"/>
      <c r="Z24" s="106"/>
      <c r="AA24" s="10"/>
      <c r="AB24" s="106"/>
      <c r="AC24" s="127"/>
      <c r="AD24" s="10"/>
      <c r="AE24" s="10"/>
      <c r="AF24" s="10"/>
    </row>
    <row r="25" spans="1:32" ht="100.5" customHeight="1" x14ac:dyDescent="0.3">
      <c r="A25" s="98"/>
      <c r="B25" s="106"/>
      <c r="C25" s="106"/>
      <c r="D25" s="106"/>
      <c r="E25" s="106"/>
      <c r="F25" s="98"/>
      <c r="G25" s="106"/>
      <c r="H25" s="106"/>
      <c r="I25" s="106"/>
      <c r="J25" s="106"/>
      <c r="K25" s="45" t="s">
        <v>72</v>
      </c>
      <c r="L25" s="46" t="s">
        <v>73</v>
      </c>
      <c r="M25" s="47">
        <f>IF(L25="CONFIABLE",15,IF(L25="NO CONFIABLE",0,""))</f>
        <v>15</v>
      </c>
      <c r="N25" s="104"/>
      <c r="O25" s="106"/>
      <c r="P25" s="106"/>
      <c r="Q25" s="106"/>
      <c r="R25" s="106"/>
      <c r="S25" s="106"/>
      <c r="T25" s="106"/>
      <c r="U25" s="123"/>
      <c r="V25" s="50"/>
      <c r="W25" s="106"/>
      <c r="X25" s="106"/>
      <c r="Y25" s="106"/>
      <c r="Z25" s="106"/>
      <c r="AA25" s="10"/>
      <c r="AB25" s="106"/>
      <c r="AC25" s="127"/>
      <c r="AD25" s="10"/>
      <c r="AE25" s="10"/>
      <c r="AF25" s="10"/>
    </row>
    <row r="26" spans="1:32" ht="100.5" customHeight="1" x14ac:dyDescent="0.3">
      <c r="A26" s="98"/>
      <c r="B26" s="106"/>
      <c r="C26" s="106"/>
      <c r="D26" s="106"/>
      <c r="E26" s="106"/>
      <c r="F26" s="98"/>
      <c r="G26" s="106"/>
      <c r="H26" s="106"/>
      <c r="I26" s="106"/>
      <c r="J26" s="106"/>
      <c r="K26" s="45" t="s">
        <v>74</v>
      </c>
      <c r="L26" s="46" t="s">
        <v>75</v>
      </c>
      <c r="M26" s="47">
        <f>IF(L26="SE INVESTIGAN Y RESUELVEN OPORTUNAMENTE",15,IF(L26="NO SE INVESTIGAN,  NI  RESUELVEN OPORTUNAMENTE",0,""))</f>
        <v>15</v>
      </c>
      <c r="N26" s="104"/>
      <c r="O26" s="106"/>
      <c r="P26" s="106"/>
      <c r="Q26" s="106"/>
      <c r="R26" s="106"/>
      <c r="S26" s="106"/>
      <c r="T26" s="106"/>
      <c r="U26" s="124" t="s">
        <v>76</v>
      </c>
      <c r="V26" s="44"/>
      <c r="W26" s="106"/>
      <c r="X26" s="106"/>
      <c r="Y26" s="106"/>
      <c r="Z26" s="106"/>
      <c r="AA26" s="10"/>
      <c r="AB26" s="106"/>
      <c r="AC26" s="127"/>
      <c r="AD26" s="10"/>
      <c r="AE26" s="10"/>
      <c r="AF26" s="10"/>
    </row>
    <row r="27" spans="1:32" ht="149.25" customHeight="1" x14ac:dyDescent="0.3">
      <c r="A27" s="99"/>
      <c r="B27" s="107"/>
      <c r="C27" s="107"/>
      <c r="D27" s="107"/>
      <c r="E27" s="107"/>
      <c r="F27" s="99"/>
      <c r="G27" s="107"/>
      <c r="H27" s="107"/>
      <c r="I27" s="107"/>
      <c r="J27" s="107"/>
      <c r="K27" s="51" t="s">
        <v>77</v>
      </c>
      <c r="L27" s="52" t="s">
        <v>78</v>
      </c>
      <c r="M27" s="53">
        <f>IF(L27="COMPLETA",10,IF(L27="INCOMPLETA",5,IF(L27="NO EXISTE",0,"")))</f>
        <v>10</v>
      </c>
      <c r="N27" s="109"/>
      <c r="O27" s="107"/>
      <c r="P27" s="107"/>
      <c r="Q27" s="107"/>
      <c r="R27" s="107"/>
      <c r="S27" s="107"/>
      <c r="T27" s="107"/>
      <c r="U27" s="125"/>
      <c r="V27" s="44"/>
      <c r="W27" s="107"/>
      <c r="X27" s="107"/>
      <c r="Y27" s="107"/>
      <c r="Z27" s="107"/>
      <c r="AA27" s="10"/>
      <c r="AB27" s="107"/>
      <c r="AC27" s="125"/>
      <c r="AD27" s="10"/>
      <c r="AE27" s="10"/>
      <c r="AF27" s="10"/>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4"/>
      <c r="B29" s="4"/>
      <c r="C29" s="4"/>
      <c r="D29" s="4"/>
      <c r="E29" s="4"/>
      <c r="F29" s="4"/>
      <c r="G29" s="4"/>
      <c r="H29" s="4"/>
      <c r="I29" s="4"/>
      <c r="J29" s="4"/>
      <c r="K29" s="4"/>
      <c r="L29" s="4"/>
      <c r="M29" s="4"/>
      <c r="N29" s="4"/>
      <c r="O29" s="4"/>
      <c r="P29" s="4"/>
      <c r="Q29" s="4"/>
      <c r="R29" s="4"/>
      <c r="S29" s="4"/>
      <c r="T29" s="4"/>
      <c r="U29" s="4"/>
      <c r="V29" s="3"/>
      <c r="W29" s="3"/>
      <c r="X29" s="3"/>
      <c r="Y29" s="3"/>
      <c r="Z29" s="3"/>
      <c r="AA29" s="3"/>
      <c r="AB29" s="3"/>
      <c r="AC29" s="3"/>
      <c r="AD29" s="3"/>
      <c r="AE29" s="3"/>
      <c r="AF29" s="3"/>
    </row>
    <row r="30" spans="1:32" ht="14.25" customHeight="1" x14ac:dyDescent="0.3">
      <c r="A30" s="4"/>
      <c r="B30" s="4"/>
      <c r="C30" s="4"/>
      <c r="D30" s="4"/>
      <c r="E30" s="4"/>
      <c r="F30" s="4"/>
      <c r="G30" s="4"/>
      <c r="H30" s="4"/>
      <c r="I30" s="4"/>
      <c r="J30" s="4"/>
      <c r="K30" s="4"/>
      <c r="L30" s="4"/>
      <c r="M30" s="4"/>
      <c r="N30" s="4"/>
      <c r="O30" s="4"/>
      <c r="P30" s="4"/>
      <c r="Q30" s="4"/>
      <c r="R30" s="4"/>
      <c r="S30" s="4"/>
      <c r="T30" s="4"/>
      <c r="U30" s="4"/>
      <c r="V30" s="3"/>
      <c r="W30" s="3"/>
      <c r="X30" s="3"/>
      <c r="Y30" s="3"/>
      <c r="Z30" s="3"/>
      <c r="AA30" s="3"/>
      <c r="AB30" s="3"/>
      <c r="AC30" s="3"/>
      <c r="AD30" s="3"/>
      <c r="AE30" s="3"/>
      <c r="AF30" s="3"/>
    </row>
    <row r="31" spans="1:32" ht="14.25" customHeight="1" x14ac:dyDescent="0.3">
      <c r="A31" s="4"/>
      <c r="B31" s="4"/>
      <c r="C31" s="4"/>
      <c r="D31" s="4"/>
      <c r="E31" s="4"/>
      <c r="F31" s="4"/>
      <c r="G31" s="4"/>
      <c r="H31" s="4"/>
      <c r="I31" s="4"/>
      <c r="J31" s="4"/>
      <c r="K31" s="4"/>
      <c r="L31" s="4"/>
      <c r="M31" s="4"/>
      <c r="N31" s="4"/>
      <c r="O31" s="4"/>
      <c r="P31" s="4"/>
      <c r="Q31" s="4"/>
      <c r="R31" s="4"/>
      <c r="S31" s="4"/>
      <c r="T31" s="4"/>
      <c r="U31" s="4"/>
      <c r="V31" s="3"/>
      <c r="W31" s="3"/>
      <c r="X31" s="3"/>
      <c r="Y31" s="3"/>
      <c r="Z31" s="3"/>
      <c r="AA31" s="3"/>
      <c r="AB31" s="3"/>
      <c r="AC31" s="3"/>
      <c r="AD31" s="3"/>
      <c r="AE31" s="3"/>
      <c r="AF31" s="3"/>
    </row>
    <row r="32" spans="1:32" ht="14.25" customHeight="1" x14ac:dyDescent="0.3">
      <c r="A32" s="4"/>
      <c r="B32" s="4"/>
      <c r="C32" s="4"/>
      <c r="D32" s="4"/>
      <c r="E32" s="4"/>
      <c r="F32" s="4"/>
      <c r="G32" s="4"/>
      <c r="H32" s="4"/>
      <c r="I32" s="4"/>
      <c r="J32" s="4"/>
      <c r="K32" s="4"/>
      <c r="L32" s="4"/>
      <c r="M32" s="4"/>
      <c r="N32" s="4"/>
      <c r="O32" s="4"/>
      <c r="P32" s="4"/>
      <c r="Q32" s="4"/>
      <c r="R32" s="4"/>
      <c r="S32" s="4"/>
      <c r="T32" s="4"/>
      <c r="U32" s="4"/>
      <c r="V32" s="3"/>
      <c r="W32" s="3"/>
      <c r="X32" s="3"/>
      <c r="Y32" s="3"/>
      <c r="Z32" s="3"/>
      <c r="AA32" s="3"/>
      <c r="AB32" s="3"/>
      <c r="AC32" s="3"/>
      <c r="AD32" s="3"/>
      <c r="AE32" s="3"/>
      <c r="AF32" s="3"/>
    </row>
    <row r="33" spans="1:32" ht="14.25" customHeight="1" x14ac:dyDescent="0.3">
      <c r="A33" s="4"/>
      <c r="B33" s="4"/>
      <c r="C33" s="4"/>
      <c r="D33" s="4"/>
      <c r="E33" s="4"/>
      <c r="F33" s="4"/>
      <c r="G33" s="4"/>
      <c r="H33" s="4"/>
      <c r="I33" s="4"/>
      <c r="J33" s="4"/>
      <c r="K33" s="4"/>
      <c r="L33" s="4"/>
      <c r="M33" s="4"/>
      <c r="N33" s="4"/>
      <c r="O33" s="4"/>
      <c r="P33" s="4"/>
      <c r="Q33" s="4"/>
      <c r="R33" s="4"/>
      <c r="S33" s="4"/>
      <c r="T33" s="4"/>
      <c r="U33" s="4"/>
      <c r="V33" s="3"/>
      <c r="W33" s="3"/>
      <c r="X33" s="3"/>
      <c r="Y33" s="3"/>
      <c r="Z33" s="3"/>
      <c r="AA33" s="3"/>
      <c r="AB33" s="3"/>
      <c r="AC33" s="3"/>
      <c r="AD33" s="3"/>
      <c r="AE33" s="3"/>
      <c r="AF33" s="3"/>
    </row>
    <row r="34" spans="1:32" ht="14.25" customHeight="1" x14ac:dyDescent="0.3">
      <c r="A34" s="4"/>
      <c r="B34" s="4"/>
      <c r="C34" s="4"/>
      <c r="D34" s="4"/>
      <c r="E34" s="4"/>
      <c r="F34" s="4"/>
      <c r="G34" s="4"/>
      <c r="H34" s="4"/>
      <c r="I34" s="4"/>
      <c r="J34" s="4"/>
      <c r="K34" s="4"/>
      <c r="L34" s="4"/>
      <c r="M34" s="4"/>
      <c r="N34" s="4"/>
      <c r="O34" s="4"/>
      <c r="P34" s="4"/>
      <c r="Q34" s="4"/>
      <c r="R34" s="4"/>
      <c r="S34" s="4"/>
      <c r="T34" s="4"/>
      <c r="U34" s="4"/>
      <c r="V34" s="3"/>
      <c r="W34" s="3"/>
      <c r="X34" s="3"/>
      <c r="Y34" s="3"/>
      <c r="Z34" s="3"/>
      <c r="AA34" s="3"/>
      <c r="AB34" s="3"/>
      <c r="AC34" s="3"/>
      <c r="AD34" s="3"/>
      <c r="AE34" s="3"/>
      <c r="AF34" s="3"/>
    </row>
    <row r="35" spans="1:32" ht="14.25" customHeight="1" x14ac:dyDescent="0.3">
      <c r="A35" s="4"/>
      <c r="B35" s="4"/>
      <c r="C35" s="4"/>
      <c r="D35" s="4"/>
      <c r="E35" s="4"/>
      <c r="F35" s="4"/>
      <c r="G35" s="4"/>
      <c r="H35" s="4"/>
      <c r="I35" s="4"/>
      <c r="J35" s="4"/>
      <c r="K35" s="4"/>
      <c r="L35" s="4"/>
      <c r="M35" s="4"/>
      <c r="N35" s="4"/>
      <c r="O35" s="4"/>
      <c r="P35" s="4"/>
      <c r="Q35" s="4"/>
      <c r="R35" s="4"/>
      <c r="S35" s="4"/>
      <c r="T35" s="4"/>
      <c r="U35" s="4"/>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8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Datos!$J$2:$K$2</xm:f>
          </x14:formula1>
          <xm:sqref>L14 L21</xm:sqref>
        </x14:dataValidation>
        <x14:dataValidation type="list" allowBlank="1" showErrorMessage="1" xr:uid="{00000000-0002-0000-0000-000001000000}">
          <x14:formula1>
            <xm:f>Datos!$B$3:$B$7</xm:f>
          </x14:formula1>
          <xm:sqref>G14 G21</xm:sqref>
        </x14:dataValidation>
        <x14:dataValidation type="list" allowBlank="1" showErrorMessage="1" xr:uid="{00000000-0002-0000-0000-000002000000}">
          <x14:formula1>
            <xm:f>Datos!$J$7:$K$7</xm:f>
          </x14:formula1>
          <xm:sqref>L19 L26</xm:sqref>
        </x14:dataValidation>
        <x14:dataValidation type="list" allowBlank="1" showErrorMessage="1" xr:uid="{00000000-0002-0000-0000-000003000000}">
          <x14:formula1>
            <xm:f>Datos!$J$5:$L$5</xm:f>
          </x14:formula1>
          <xm:sqref>L17 L24</xm:sqref>
        </x14:dataValidation>
        <x14:dataValidation type="list" allowBlank="1" showErrorMessage="1" xr:uid="{00000000-0002-0000-0000-000004000000}">
          <x14:formula1>
            <xm:f>Datos!$A$17:$A$18</xm:f>
          </x14:formula1>
          <xm:sqref>U19 U26</xm:sqref>
        </x14:dataValidation>
        <x14:dataValidation type="list" allowBlank="1" showErrorMessage="1" xr:uid="{00000000-0002-0000-0000-000005000000}">
          <x14:formula1>
            <xm:f>Datos!$J$8:$L$8</xm:f>
          </x14:formula1>
          <xm:sqref>L20 L27</xm:sqref>
        </x14:dataValidation>
        <x14:dataValidation type="list" allowBlank="1" showErrorMessage="1" xr:uid="{00000000-0002-0000-0000-000006000000}">
          <x14:formula1>
            <xm:f>Datos!$J$4:$K$4</xm:f>
          </x14:formula1>
          <xm:sqref>L16 L23</xm:sqref>
        </x14:dataValidation>
        <x14:dataValidation type="list" allowBlank="1" showErrorMessage="1" xr:uid="{00000000-0002-0000-0000-000007000000}">
          <x14:formula1>
            <xm:f>Datos!$A$3:$A$7</xm:f>
          </x14:formula1>
          <xm:sqref>F14 F21</xm:sqref>
        </x14:dataValidation>
        <x14:dataValidation type="list" allowBlank="1" showErrorMessage="1" xr:uid="{00000000-0002-0000-0000-000009000000}">
          <x14:formula1>
            <xm:f>Datos!$I$14:$I$16</xm:f>
          </x14:formula1>
          <xm:sqref>O14 O21</xm:sqref>
        </x14:dataValidation>
        <x14:dataValidation type="list" allowBlank="1" showErrorMessage="1" xr:uid="{00000000-0002-0000-0000-00000A000000}">
          <x14:formula1>
            <xm:f>Datos!$J$6:$K$6</xm:f>
          </x14:formula1>
          <xm:sqref>L18 L25</xm:sqref>
        </x14:dataValidation>
        <x14:dataValidation type="list" allowBlank="1" showErrorMessage="1" xr:uid="{00000000-0002-0000-0000-00000B000000}">
          <x14:formula1>
            <xm:f>Datos!$J$3:$K$3</xm:f>
          </x14:formula1>
          <xm:sqref>L15 L22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86</v>
      </c>
    </row>
    <row r="2" spans="1:12" ht="14.25" customHeight="1" x14ac:dyDescent="0.3">
      <c r="A2" s="3" t="s">
        <v>40</v>
      </c>
      <c r="B2" s="3" t="s">
        <v>41</v>
      </c>
      <c r="D2" s="3" t="s">
        <v>87</v>
      </c>
      <c r="I2" s="54" t="s">
        <v>56</v>
      </c>
      <c r="J2" s="3" t="s">
        <v>57</v>
      </c>
      <c r="K2" s="3" t="s">
        <v>88</v>
      </c>
    </row>
    <row r="3" spans="1:12" ht="14.25" customHeight="1" x14ac:dyDescent="0.3">
      <c r="A3" s="3" t="s">
        <v>89</v>
      </c>
      <c r="B3" s="3" t="s">
        <v>90</v>
      </c>
      <c r="D3" s="3" t="s">
        <v>91</v>
      </c>
      <c r="E3" s="3" t="s">
        <v>92</v>
      </c>
      <c r="I3" s="55" t="s">
        <v>64</v>
      </c>
      <c r="J3" s="3" t="s">
        <v>65</v>
      </c>
      <c r="K3" s="3" t="s">
        <v>93</v>
      </c>
    </row>
    <row r="4" spans="1:12" ht="14.25" customHeight="1" x14ac:dyDescent="0.3">
      <c r="A4" s="3" t="s">
        <v>53</v>
      </c>
      <c r="B4" s="3" t="s">
        <v>94</v>
      </c>
      <c r="D4" s="3" t="s">
        <v>95</v>
      </c>
      <c r="E4" s="3" t="s">
        <v>92</v>
      </c>
      <c r="I4" s="56" t="s">
        <v>66</v>
      </c>
      <c r="J4" s="3" t="s">
        <v>67</v>
      </c>
      <c r="K4" s="3" t="s">
        <v>96</v>
      </c>
    </row>
    <row r="5" spans="1:12" ht="14.25" customHeight="1" x14ac:dyDescent="0.3">
      <c r="A5" s="3" t="s">
        <v>97</v>
      </c>
      <c r="B5" s="3" t="s">
        <v>54</v>
      </c>
      <c r="D5" s="3" t="s">
        <v>98</v>
      </c>
      <c r="E5" s="3" t="s">
        <v>54</v>
      </c>
      <c r="I5" s="55" t="s">
        <v>69</v>
      </c>
      <c r="J5" s="3" t="s">
        <v>70</v>
      </c>
      <c r="K5" s="3" t="s">
        <v>99</v>
      </c>
      <c r="L5" s="3" t="s">
        <v>100</v>
      </c>
    </row>
    <row r="6" spans="1:12" ht="14.25" customHeight="1" x14ac:dyDescent="0.3">
      <c r="A6" s="3" t="s">
        <v>101</v>
      </c>
      <c r="B6" s="3" t="s">
        <v>102</v>
      </c>
      <c r="D6" s="3" t="s">
        <v>103</v>
      </c>
      <c r="E6" s="3" t="s">
        <v>104</v>
      </c>
      <c r="I6" s="55" t="s">
        <v>72</v>
      </c>
      <c r="J6" s="3" t="s">
        <v>73</v>
      </c>
      <c r="K6" s="3" t="s">
        <v>105</v>
      </c>
    </row>
    <row r="7" spans="1:12" ht="14.25" customHeight="1" x14ac:dyDescent="0.3">
      <c r="A7" s="3" t="s">
        <v>106</v>
      </c>
      <c r="B7" s="3" t="s">
        <v>107</v>
      </c>
      <c r="D7" s="3" t="s">
        <v>108</v>
      </c>
      <c r="E7" s="3" t="s">
        <v>109</v>
      </c>
      <c r="I7" s="55" t="s">
        <v>74</v>
      </c>
      <c r="J7" s="57" t="s">
        <v>75</v>
      </c>
      <c r="K7" s="57" t="s">
        <v>110</v>
      </c>
    </row>
    <row r="8" spans="1:12" ht="14.25" customHeight="1" x14ac:dyDescent="0.3">
      <c r="D8" s="3" t="s">
        <v>111</v>
      </c>
      <c r="E8" s="3" t="s">
        <v>92</v>
      </c>
      <c r="I8" s="58" t="s">
        <v>77</v>
      </c>
      <c r="J8" s="3" t="s">
        <v>78</v>
      </c>
      <c r="K8" s="3" t="s">
        <v>112</v>
      </c>
      <c r="L8" s="3" t="s">
        <v>113</v>
      </c>
    </row>
    <row r="9" spans="1:12" ht="14.25" customHeight="1" x14ac:dyDescent="0.3">
      <c r="A9" s="3" t="s">
        <v>114</v>
      </c>
      <c r="D9" s="3" t="s">
        <v>115</v>
      </c>
      <c r="E9" s="3" t="s">
        <v>54</v>
      </c>
    </row>
    <row r="10" spans="1:12" ht="14.25" customHeight="1" x14ac:dyDescent="0.3">
      <c r="D10" s="3" t="s">
        <v>116</v>
      </c>
      <c r="E10" s="3" t="s">
        <v>54</v>
      </c>
    </row>
    <row r="11" spans="1:12" ht="14.25" customHeight="1" x14ac:dyDescent="0.3">
      <c r="A11" s="3" t="s">
        <v>117</v>
      </c>
      <c r="D11" s="3" t="s">
        <v>118</v>
      </c>
      <c r="E11" s="3" t="s">
        <v>104</v>
      </c>
    </row>
    <row r="12" spans="1:12" ht="14.25" customHeight="1" x14ac:dyDescent="0.3">
      <c r="A12" s="3" t="s">
        <v>119</v>
      </c>
      <c r="D12" s="3" t="s">
        <v>120</v>
      </c>
      <c r="E12" s="3" t="s">
        <v>109</v>
      </c>
    </row>
    <row r="13" spans="1:12" ht="14.25" customHeight="1" x14ac:dyDescent="0.3">
      <c r="D13" s="3" t="s">
        <v>121</v>
      </c>
      <c r="E13" s="3" t="s">
        <v>54</v>
      </c>
      <c r="I13" s="3" t="s">
        <v>122</v>
      </c>
    </row>
    <row r="14" spans="1:12" ht="14.25" customHeight="1" x14ac:dyDescent="0.3">
      <c r="D14" s="3" t="s">
        <v>123</v>
      </c>
      <c r="E14" s="3" t="s">
        <v>54</v>
      </c>
      <c r="I14" s="3" t="s">
        <v>124</v>
      </c>
    </row>
    <row r="15" spans="1:12" ht="14.25" customHeight="1" x14ac:dyDescent="0.3">
      <c r="D15" s="3" t="s">
        <v>125</v>
      </c>
      <c r="E15" s="3" t="s">
        <v>54</v>
      </c>
      <c r="I15" s="3" t="s">
        <v>126</v>
      </c>
    </row>
    <row r="16" spans="1:12" ht="14.25" customHeight="1" x14ac:dyDescent="0.3">
      <c r="A16" s="3" t="s">
        <v>71</v>
      </c>
      <c r="D16" s="3" t="s">
        <v>127</v>
      </c>
      <c r="E16" s="3" t="s">
        <v>104</v>
      </c>
      <c r="I16" s="3" t="s">
        <v>128</v>
      </c>
    </row>
    <row r="17" spans="1:5" ht="14.25" customHeight="1" x14ac:dyDescent="0.3">
      <c r="A17" s="3" t="s">
        <v>129</v>
      </c>
      <c r="D17" s="3" t="s">
        <v>130</v>
      </c>
      <c r="E17" s="3" t="s">
        <v>109</v>
      </c>
    </row>
    <row r="18" spans="1:5" ht="14.25" customHeight="1" x14ac:dyDescent="0.3">
      <c r="A18" s="3" t="s">
        <v>76</v>
      </c>
      <c r="D18" s="3" t="s">
        <v>131</v>
      </c>
      <c r="E18" s="3" t="s">
        <v>54</v>
      </c>
    </row>
    <row r="19" spans="1:5" ht="14.25" customHeight="1" x14ac:dyDescent="0.3">
      <c r="D19" s="3" t="s">
        <v>132</v>
      </c>
      <c r="E19" s="3" t="s">
        <v>54</v>
      </c>
    </row>
    <row r="20" spans="1:5" ht="14.25" customHeight="1" x14ac:dyDescent="0.3">
      <c r="D20" s="3" t="s">
        <v>133</v>
      </c>
      <c r="E20" s="3" t="s">
        <v>104</v>
      </c>
    </row>
    <row r="21" spans="1:5" ht="14.25" customHeight="1" x14ac:dyDescent="0.3">
      <c r="D21" s="3" t="s">
        <v>134</v>
      </c>
      <c r="E21" s="3" t="s">
        <v>104</v>
      </c>
    </row>
    <row r="22" spans="1:5" ht="14.25" customHeight="1" x14ac:dyDescent="0.3">
      <c r="D22" s="3" t="s">
        <v>135</v>
      </c>
      <c r="E22" s="3" t="s">
        <v>109</v>
      </c>
    </row>
    <row r="23" spans="1:5" ht="14.25" customHeight="1" x14ac:dyDescent="0.3">
      <c r="D23" s="3" t="s">
        <v>136</v>
      </c>
      <c r="E23" s="3" t="s">
        <v>104</v>
      </c>
    </row>
    <row r="24" spans="1:5" ht="14.25" customHeight="1" x14ac:dyDescent="0.3">
      <c r="D24" s="3" t="s">
        <v>137</v>
      </c>
      <c r="E24" s="3" t="s">
        <v>104</v>
      </c>
    </row>
    <row r="25" spans="1:5" ht="14.25" customHeight="1" x14ac:dyDescent="0.3">
      <c r="D25" s="3" t="s">
        <v>138</v>
      </c>
      <c r="E25" s="3" t="s">
        <v>104</v>
      </c>
    </row>
    <row r="26" spans="1:5" ht="14.25" customHeight="1" x14ac:dyDescent="0.3">
      <c r="D26" s="3" t="s">
        <v>139</v>
      </c>
      <c r="E26" s="3" t="s">
        <v>104</v>
      </c>
    </row>
    <row r="27" spans="1:5" ht="14.25" customHeight="1" x14ac:dyDescent="0.3">
      <c r="D27" s="3" t="s">
        <v>140</v>
      </c>
      <c r="E27" s="3" t="s">
        <v>109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9" t="s">
        <v>141</v>
      </c>
      <c r="B1" s="140"/>
      <c r="C1" s="141"/>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2" t="s">
        <v>142</v>
      </c>
      <c r="C2" s="143"/>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143</v>
      </c>
      <c r="B3" s="142" t="s">
        <v>144</v>
      </c>
      <c r="C3" s="143"/>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145</v>
      </c>
      <c r="B4" s="142" t="s">
        <v>146</v>
      </c>
      <c r="C4" s="143"/>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147</v>
      </c>
      <c r="B5" s="144" t="s">
        <v>148</v>
      </c>
      <c r="C5" s="145"/>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149</v>
      </c>
      <c r="B6" s="146"/>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150</v>
      </c>
      <c r="B7" s="146"/>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151</v>
      </c>
      <c r="B8" s="147"/>
      <c r="C8" s="148"/>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2" t="s">
        <v>152</v>
      </c>
      <c r="C9" s="143"/>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2" t="s">
        <v>153</v>
      </c>
      <c r="C10" s="143"/>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9" t="s">
        <v>154</v>
      </c>
      <c r="C11" s="143"/>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9" t="s">
        <v>155</v>
      </c>
      <c r="C12" s="143"/>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9" t="s">
        <v>156</v>
      </c>
      <c r="C13" s="143"/>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9" t="s">
        <v>157</v>
      </c>
      <c r="C14" s="143"/>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9" t="s">
        <v>158</v>
      </c>
      <c r="C15" s="143"/>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9" t="s">
        <v>159</v>
      </c>
      <c r="C16" s="143"/>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160</v>
      </c>
      <c r="B17" s="149" t="s">
        <v>161</v>
      </c>
      <c r="C17" s="143"/>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162</v>
      </c>
      <c r="B18" s="149" t="s">
        <v>163</v>
      </c>
      <c r="C18" s="143"/>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4" t="s">
        <v>164</v>
      </c>
      <c r="C19" s="145"/>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6"/>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6"/>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2" t="s">
        <v>165</v>
      </c>
      <c r="C22" s="143"/>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9" t="s">
        <v>166</v>
      </c>
      <c r="C23" s="143"/>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71</v>
      </c>
      <c r="B24" s="150" t="s">
        <v>167</v>
      </c>
      <c r="C24" s="143"/>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168</v>
      </c>
      <c r="B25" s="149" t="s">
        <v>169</v>
      </c>
      <c r="C25" s="143"/>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170</v>
      </c>
      <c r="B26" s="150" t="s">
        <v>171</v>
      </c>
      <c r="C26" s="143"/>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172</v>
      </c>
      <c r="B27" s="150" t="s">
        <v>173</v>
      </c>
      <c r="C27" s="143"/>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50" t="s">
        <v>174</v>
      </c>
      <c r="C28" s="143"/>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50" t="s">
        <v>175</v>
      </c>
      <c r="C29" s="143"/>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50" t="s">
        <v>176</v>
      </c>
      <c r="C30" s="143"/>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50" t="s">
        <v>177</v>
      </c>
      <c r="C31" s="143"/>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178</v>
      </c>
      <c r="B32" s="150" t="s">
        <v>179</v>
      </c>
      <c r="C32" s="143"/>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180</v>
      </c>
      <c r="B33" s="150" t="s">
        <v>181</v>
      </c>
      <c r="C33" s="14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182</v>
      </c>
      <c r="B1" s="151" t="s">
        <v>183</v>
      </c>
      <c r="C1" s="131"/>
      <c r="D1" s="131"/>
      <c r="E1" s="131"/>
      <c r="F1" s="132"/>
      <c r="G1" s="157" t="s">
        <v>184</v>
      </c>
      <c r="H1" s="132"/>
      <c r="I1" s="3"/>
      <c r="J1" s="3"/>
      <c r="K1" s="3"/>
      <c r="L1" s="3"/>
      <c r="M1" s="3"/>
      <c r="N1" s="3"/>
      <c r="O1" s="3"/>
      <c r="P1" s="3"/>
      <c r="Q1" s="3"/>
      <c r="R1" s="3"/>
      <c r="S1" s="3"/>
      <c r="T1" s="3"/>
      <c r="U1" s="3"/>
      <c r="V1" s="3"/>
      <c r="W1" s="3"/>
      <c r="X1" s="3"/>
      <c r="Y1" s="3"/>
      <c r="Z1" s="3"/>
    </row>
    <row r="2" spans="1:26" ht="14.25" customHeight="1" x14ac:dyDescent="0.3">
      <c r="A2" s="66">
        <v>1</v>
      </c>
      <c r="B2" s="152" t="s">
        <v>185</v>
      </c>
      <c r="C2" s="131"/>
      <c r="D2" s="131"/>
      <c r="E2" s="131"/>
      <c r="F2" s="132"/>
      <c r="G2" s="66"/>
      <c r="H2" s="66"/>
      <c r="I2" s="3"/>
      <c r="J2" s="3"/>
      <c r="K2" s="3"/>
      <c r="L2" s="3"/>
      <c r="M2" s="3"/>
      <c r="N2" s="3"/>
      <c r="O2" s="3"/>
      <c r="P2" s="3"/>
      <c r="Q2" s="3"/>
      <c r="R2" s="3">
        <v>1</v>
      </c>
      <c r="S2" s="3">
        <v>1</v>
      </c>
      <c r="T2" s="3"/>
      <c r="U2" s="3"/>
      <c r="V2" s="3"/>
      <c r="W2" s="3"/>
      <c r="X2" s="3"/>
      <c r="Y2" s="3"/>
      <c r="Z2" s="3"/>
    </row>
    <row r="3" spans="1:26" ht="14.25" customHeight="1" x14ac:dyDescent="0.3">
      <c r="A3" s="66">
        <v>2</v>
      </c>
      <c r="B3" s="152" t="s">
        <v>186</v>
      </c>
      <c r="C3" s="131"/>
      <c r="D3" s="131"/>
      <c r="E3" s="131"/>
      <c r="F3" s="132"/>
      <c r="G3" s="66"/>
      <c r="H3" s="66"/>
      <c r="I3" s="3"/>
      <c r="J3" s="3"/>
      <c r="K3" s="3"/>
      <c r="L3" s="3"/>
      <c r="M3" s="3"/>
      <c r="N3" s="3"/>
      <c r="O3" s="3"/>
      <c r="P3" s="3"/>
      <c r="Q3" s="3"/>
      <c r="R3" s="3">
        <v>1</v>
      </c>
      <c r="S3" s="3">
        <v>1</v>
      </c>
      <c r="T3" s="3"/>
      <c r="U3" s="3"/>
      <c r="V3" s="3"/>
      <c r="W3" s="3"/>
      <c r="X3" s="3"/>
      <c r="Y3" s="3"/>
      <c r="Z3" s="3"/>
    </row>
    <row r="4" spans="1:26" ht="14.25" customHeight="1" x14ac:dyDescent="0.3">
      <c r="A4" s="66">
        <v>3</v>
      </c>
      <c r="B4" s="152" t="s">
        <v>187</v>
      </c>
      <c r="C4" s="131"/>
      <c r="D4" s="131"/>
      <c r="E4" s="131"/>
      <c r="F4" s="132"/>
      <c r="G4" s="66"/>
      <c r="H4" s="66"/>
      <c r="I4" s="3"/>
      <c r="J4" s="3"/>
      <c r="K4" s="3"/>
      <c r="L4" s="3"/>
      <c r="M4" s="3"/>
      <c r="N4" s="3"/>
      <c r="O4" s="3"/>
      <c r="P4" s="3"/>
      <c r="Q4" s="3"/>
      <c r="R4" s="3">
        <v>1</v>
      </c>
      <c r="S4" s="3">
        <v>1</v>
      </c>
      <c r="T4" s="3"/>
      <c r="U4" s="3"/>
      <c r="V4" s="3"/>
      <c r="W4" s="3"/>
      <c r="X4" s="3"/>
      <c r="Y4" s="3"/>
      <c r="Z4" s="3"/>
    </row>
    <row r="5" spans="1:26" ht="14.25" customHeight="1" x14ac:dyDescent="0.3">
      <c r="A5" s="66">
        <v>4</v>
      </c>
      <c r="B5" s="152" t="s">
        <v>188</v>
      </c>
      <c r="C5" s="131"/>
      <c r="D5" s="131"/>
      <c r="E5" s="131"/>
      <c r="F5" s="132"/>
      <c r="G5" s="66"/>
      <c r="H5" s="66"/>
      <c r="I5" s="3"/>
      <c r="J5" s="3"/>
      <c r="K5" s="3"/>
      <c r="L5" s="3"/>
      <c r="M5" s="3"/>
      <c r="N5" s="3"/>
      <c r="O5" s="3"/>
      <c r="P5" s="3"/>
      <c r="Q5" s="3"/>
      <c r="R5" s="3">
        <v>1</v>
      </c>
      <c r="S5" s="3">
        <v>1</v>
      </c>
      <c r="T5" s="3"/>
      <c r="U5" s="3"/>
      <c r="V5" s="3"/>
      <c r="W5" s="3"/>
      <c r="X5" s="3"/>
      <c r="Y5" s="3"/>
      <c r="Z5" s="3"/>
    </row>
    <row r="6" spans="1:26" ht="14.25" customHeight="1" x14ac:dyDescent="0.3">
      <c r="A6" s="66">
        <v>5</v>
      </c>
      <c r="B6" s="152" t="s">
        <v>189</v>
      </c>
      <c r="C6" s="131"/>
      <c r="D6" s="131"/>
      <c r="E6" s="131"/>
      <c r="F6" s="132"/>
      <c r="G6" s="66"/>
      <c r="H6" s="66"/>
      <c r="I6" s="3"/>
      <c r="J6" s="3"/>
      <c r="K6" s="3"/>
      <c r="L6" s="3"/>
      <c r="M6" s="3"/>
      <c r="N6" s="3"/>
      <c r="O6" s="3"/>
      <c r="P6" s="3"/>
      <c r="Q6" s="3"/>
      <c r="R6" s="3">
        <v>1</v>
      </c>
      <c r="S6" s="3">
        <v>1</v>
      </c>
      <c r="T6" s="3"/>
      <c r="U6" s="3"/>
      <c r="V6" s="3"/>
      <c r="W6" s="3"/>
      <c r="X6" s="3"/>
      <c r="Y6" s="3"/>
      <c r="Z6" s="3"/>
    </row>
    <row r="7" spans="1:26" ht="14.25" customHeight="1" x14ac:dyDescent="0.3">
      <c r="A7" s="66">
        <v>6</v>
      </c>
      <c r="B7" s="152" t="s">
        <v>190</v>
      </c>
      <c r="C7" s="131"/>
      <c r="D7" s="131"/>
      <c r="E7" s="131"/>
      <c r="F7" s="132"/>
      <c r="G7" s="66"/>
      <c r="H7" s="66"/>
      <c r="I7" s="3"/>
      <c r="J7" s="3"/>
      <c r="K7" s="3"/>
      <c r="L7" s="3"/>
      <c r="M7" s="3"/>
      <c r="N7" s="3"/>
      <c r="O7" s="3"/>
      <c r="P7" s="3"/>
      <c r="Q7" s="3"/>
      <c r="R7" s="3">
        <v>1</v>
      </c>
      <c r="S7" s="3">
        <v>1</v>
      </c>
      <c r="T7" s="3"/>
      <c r="U7" s="3"/>
      <c r="V7" s="3"/>
      <c r="W7" s="3"/>
      <c r="X7" s="3"/>
      <c r="Y7" s="3"/>
      <c r="Z7" s="3"/>
    </row>
    <row r="8" spans="1:26" ht="14.25" customHeight="1" x14ac:dyDescent="0.3">
      <c r="A8" s="66">
        <v>7</v>
      </c>
      <c r="B8" s="152" t="s">
        <v>191</v>
      </c>
      <c r="C8" s="131"/>
      <c r="D8" s="131"/>
      <c r="E8" s="131"/>
      <c r="F8" s="132"/>
      <c r="G8" s="66"/>
      <c r="H8" s="66"/>
      <c r="I8" s="3"/>
      <c r="J8" s="3"/>
      <c r="K8" s="3"/>
      <c r="L8" s="3"/>
      <c r="M8" s="3"/>
      <c r="N8" s="3"/>
      <c r="O8" s="3"/>
      <c r="P8" s="3"/>
      <c r="Q8" s="3"/>
      <c r="R8" s="3">
        <v>1</v>
      </c>
      <c r="S8" s="3">
        <v>1</v>
      </c>
      <c r="T8" s="3"/>
      <c r="U8" s="3"/>
      <c r="V8" s="3"/>
      <c r="W8" s="3"/>
      <c r="X8" s="3"/>
      <c r="Y8" s="3"/>
      <c r="Z8" s="3"/>
    </row>
    <row r="9" spans="1:26" ht="30" customHeight="1" x14ac:dyDescent="0.3">
      <c r="A9" s="66">
        <v>8</v>
      </c>
      <c r="B9" s="153" t="s">
        <v>192</v>
      </c>
      <c r="C9" s="131"/>
      <c r="D9" s="131"/>
      <c r="E9" s="131"/>
      <c r="F9" s="132"/>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52" t="s">
        <v>193</v>
      </c>
      <c r="C10" s="131"/>
      <c r="D10" s="131"/>
      <c r="E10" s="131"/>
      <c r="F10" s="132"/>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2" t="s">
        <v>194</v>
      </c>
      <c r="C11" s="131"/>
      <c r="D11" s="131"/>
      <c r="E11" s="131"/>
      <c r="F11" s="132"/>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2" t="s">
        <v>195</v>
      </c>
      <c r="C12" s="131"/>
      <c r="D12" s="131"/>
      <c r="E12" s="131"/>
      <c r="F12" s="132"/>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2" t="s">
        <v>196</v>
      </c>
      <c r="C13" s="131"/>
      <c r="D13" s="131"/>
      <c r="E13" s="131"/>
      <c r="F13" s="132"/>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2" t="s">
        <v>197</v>
      </c>
      <c r="C14" s="131"/>
      <c r="D14" s="131"/>
      <c r="E14" s="131"/>
      <c r="F14" s="132"/>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2" t="s">
        <v>198</v>
      </c>
      <c r="C15" s="131"/>
      <c r="D15" s="131"/>
      <c r="E15" s="131"/>
      <c r="F15" s="132"/>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2" t="s">
        <v>199</v>
      </c>
      <c r="C16" s="131"/>
      <c r="D16" s="131"/>
      <c r="E16" s="131"/>
      <c r="F16" s="132"/>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2" t="s">
        <v>200</v>
      </c>
      <c r="C17" s="131"/>
      <c r="D17" s="131"/>
      <c r="E17" s="131"/>
      <c r="F17" s="132"/>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2" t="s">
        <v>201</v>
      </c>
      <c r="C18" s="131"/>
      <c r="D18" s="131"/>
      <c r="E18" s="131"/>
      <c r="F18" s="132"/>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2" t="s">
        <v>202</v>
      </c>
      <c r="C19" s="131"/>
      <c r="D19" s="131"/>
      <c r="E19" s="131"/>
      <c r="F19" s="132"/>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2" t="s">
        <v>203</v>
      </c>
      <c r="C20" s="131"/>
      <c r="D20" s="131"/>
      <c r="E20" s="131"/>
      <c r="F20" s="132"/>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4" t="s">
        <v>204</v>
      </c>
      <c r="B21" s="155"/>
      <c r="C21" s="155"/>
      <c r="D21" s="155"/>
      <c r="E21" s="155"/>
      <c r="F21" s="156"/>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4" t="s">
        <v>205</v>
      </c>
      <c r="B22" s="155"/>
      <c r="C22" s="155"/>
      <c r="D22" s="155"/>
      <c r="E22" s="155"/>
      <c r="F22" s="156"/>
      <c r="G22" s="3"/>
      <c r="H22" s="3"/>
      <c r="I22" s="3"/>
      <c r="J22" s="3"/>
      <c r="K22" s="3"/>
      <c r="L22" s="3"/>
      <c r="M22" s="3"/>
      <c r="N22" s="3"/>
      <c r="O22" s="3"/>
      <c r="P22" s="3"/>
      <c r="Q22" s="3"/>
      <c r="R22" s="3"/>
      <c r="S22" s="3"/>
      <c r="T22" s="3"/>
      <c r="U22" s="3"/>
      <c r="V22" s="3"/>
      <c r="W22" s="3"/>
      <c r="X22" s="3"/>
      <c r="Y22" s="3"/>
      <c r="Z22" s="3"/>
    </row>
    <row r="23" spans="1:26" ht="14.25" customHeight="1" x14ac:dyDescent="0.3">
      <c r="A23" s="154" t="s">
        <v>206</v>
      </c>
      <c r="B23" s="155"/>
      <c r="C23" s="155"/>
      <c r="D23" s="155"/>
      <c r="E23" s="155"/>
      <c r="F23" s="156"/>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182</v>
      </c>
      <c r="B27" s="151" t="s">
        <v>183</v>
      </c>
      <c r="C27" s="131"/>
      <c r="D27" s="131"/>
      <c r="E27" s="131"/>
      <c r="F27" s="132"/>
      <c r="G27" s="157" t="s">
        <v>184</v>
      </c>
      <c r="H27" s="132"/>
      <c r="I27" s="3"/>
      <c r="J27" s="3"/>
      <c r="K27" s="3"/>
      <c r="L27" s="3"/>
      <c r="M27" s="3"/>
      <c r="N27" s="3"/>
      <c r="O27" s="3"/>
      <c r="P27" s="3"/>
      <c r="Q27" s="3"/>
      <c r="R27" s="3"/>
      <c r="S27" s="3"/>
      <c r="T27" s="3"/>
      <c r="U27" s="3"/>
      <c r="V27" s="3"/>
      <c r="W27" s="3"/>
      <c r="X27" s="3"/>
      <c r="Y27" s="3"/>
      <c r="Z27" s="3"/>
    </row>
    <row r="28" spans="1:26" ht="14.25" customHeight="1" x14ac:dyDescent="0.3">
      <c r="A28" s="66">
        <v>1</v>
      </c>
      <c r="B28" s="152" t="s">
        <v>185</v>
      </c>
      <c r="C28" s="131"/>
      <c r="D28" s="131"/>
      <c r="E28" s="131"/>
      <c r="F28" s="132"/>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2" t="s">
        <v>186</v>
      </c>
      <c r="C29" s="131"/>
      <c r="D29" s="131"/>
      <c r="E29" s="131"/>
      <c r="F29" s="132"/>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2" t="s">
        <v>187</v>
      </c>
      <c r="C30" s="131"/>
      <c r="D30" s="131"/>
      <c r="E30" s="131"/>
      <c r="F30" s="132"/>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2" t="s">
        <v>188</v>
      </c>
      <c r="C31" s="131"/>
      <c r="D31" s="131"/>
      <c r="E31" s="131"/>
      <c r="F31" s="132"/>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2" t="s">
        <v>189</v>
      </c>
      <c r="C32" s="131"/>
      <c r="D32" s="131"/>
      <c r="E32" s="131"/>
      <c r="F32" s="132"/>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2" t="s">
        <v>190</v>
      </c>
      <c r="C33" s="131"/>
      <c r="D33" s="131"/>
      <c r="E33" s="131"/>
      <c r="F33" s="132"/>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2" t="s">
        <v>191</v>
      </c>
      <c r="C34" s="131"/>
      <c r="D34" s="131"/>
      <c r="E34" s="131"/>
      <c r="F34" s="132"/>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3" t="s">
        <v>192</v>
      </c>
      <c r="C35" s="131"/>
      <c r="D35" s="131"/>
      <c r="E35" s="131"/>
      <c r="F35" s="132"/>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2" t="s">
        <v>193</v>
      </c>
      <c r="C36" s="131"/>
      <c r="D36" s="131"/>
      <c r="E36" s="131"/>
      <c r="F36" s="132"/>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2" t="s">
        <v>194</v>
      </c>
      <c r="C37" s="131"/>
      <c r="D37" s="131"/>
      <c r="E37" s="131"/>
      <c r="F37" s="132"/>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2" t="s">
        <v>195</v>
      </c>
      <c r="C38" s="131"/>
      <c r="D38" s="131"/>
      <c r="E38" s="131"/>
      <c r="F38" s="132"/>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2" t="s">
        <v>196</v>
      </c>
      <c r="C39" s="131"/>
      <c r="D39" s="131"/>
      <c r="E39" s="131"/>
      <c r="F39" s="132"/>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2" t="s">
        <v>197</v>
      </c>
      <c r="C40" s="131"/>
      <c r="D40" s="131"/>
      <c r="E40" s="131"/>
      <c r="F40" s="132"/>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2" t="s">
        <v>198</v>
      </c>
      <c r="C41" s="131"/>
      <c r="D41" s="131"/>
      <c r="E41" s="131"/>
      <c r="F41" s="132"/>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2" t="s">
        <v>199</v>
      </c>
      <c r="C42" s="131"/>
      <c r="D42" s="131"/>
      <c r="E42" s="131"/>
      <c r="F42" s="132"/>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2" t="s">
        <v>200</v>
      </c>
      <c r="C43" s="131"/>
      <c r="D43" s="131"/>
      <c r="E43" s="131"/>
      <c r="F43" s="132"/>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2" t="s">
        <v>201</v>
      </c>
      <c r="C44" s="131"/>
      <c r="D44" s="131"/>
      <c r="E44" s="131"/>
      <c r="F44" s="132"/>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2" t="s">
        <v>202</v>
      </c>
      <c r="C45" s="131"/>
      <c r="D45" s="131"/>
      <c r="E45" s="131"/>
      <c r="F45" s="132"/>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2" t="s">
        <v>203</v>
      </c>
      <c r="C46" s="131"/>
      <c r="D46" s="131"/>
      <c r="E46" s="131"/>
      <c r="F46" s="132"/>
      <c r="G46" s="66"/>
      <c r="H46" s="66"/>
      <c r="I46" s="3"/>
      <c r="J46" s="3"/>
      <c r="K46" s="3"/>
      <c r="L46" s="3"/>
      <c r="M46" s="3"/>
      <c r="N46" s="3"/>
      <c r="O46" s="3"/>
      <c r="P46" s="3"/>
      <c r="Q46" s="3"/>
      <c r="R46" s="3"/>
      <c r="S46" s="3"/>
      <c r="T46" s="3"/>
      <c r="U46" s="3"/>
      <c r="V46" s="3"/>
      <c r="W46" s="3"/>
      <c r="X46" s="3"/>
      <c r="Y46" s="3"/>
      <c r="Z46" s="3"/>
    </row>
    <row r="47" spans="1:26" ht="14.25" customHeight="1" x14ac:dyDescent="0.3">
      <c r="A47" s="154" t="s">
        <v>204</v>
      </c>
      <c r="B47" s="155"/>
      <c r="C47" s="155"/>
      <c r="D47" s="155"/>
      <c r="E47" s="155"/>
      <c r="F47" s="156"/>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4" t="s">
        <v>205</v>
      </c>
      <c r="B48" s="155"/>
      <c r="C48" s="155"/>
      <c r="D48" s="155"/>
      <c r="E48" s="155"/>
      <c r="F48" s="156"/>
      <c r="G48" s="3"/>
      <c r="H48" s="3"/>
      <c r="I48" s="3"/>
      <c r="J48" s="3"/>
      <c r="K48" s="3"/>
      <c r="L48" s="3"/>
      <c r="M48" s="3"/>
      <c r="N48" s="3"/>
      <c r="O48" s="3"/>
      <c r="P48" s="3"/>
      <c r="Q48" s="3"/>
      <c r="R48" s="3"/>
      <c r="S48" s="3"/>
      <c r="T48" s="3"/>
      <c r="U48" s="3"/>
      <c r="V48" s="3"/>
      <c r="W48" s="3"/>
      <c r="X48" s="3"/>
      <c r="Y48" s="3"/>
      <c r="Z48" s="3"/>
    </row>
    <row r="49" spans="1:26" ht="14.25" customHeight="1" x14ac:dyDescent="0.3">
      <c r="A49" s="154" t="s">
        <v>206</v>
      </c>
      <c r="B49" s="155"/>
      <c r="C49" s="155"/>
      <c r="D49" s="155"/>
      <c r="E49" s="155"/>
      <c r="F49" s="156"/>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182</v>
      </c>
      <c r="B54" s="151" t="s">
        <v>183</v>
      </c>
      <c r="C54" s="131"/>
      <c r="D54" s="131"/>
      <c r="E54" s="131"/>
      <c r="F54" s="132"/>
      <c r="G54" s="157" t="s">
        <v>184</v>
      </c>
      <c r="H54" s="132"/>
      <c r="I54" s="3"/>
      <c r="J54" s="3"/>
      <c r="K54" s="3"/>
      <c r="L54" s="3"/>
      <c r="M54" s="3"/>
      <c r="N54" s="3"/>
      <c r="O54" s="3"/>
      <c r="P54" s="3"/>
      <c r="Q54" s="3"/>
      <c r="R54" s="3"/>
      <c r="S54" s="3"/>
      <c r="T54" s="3"/>
      <c r="U54" s="3"/>
      <c r="V54" s="3"/>
      <c r="W54" s="3"/>
      <c r="X54" s="3"/>
      <c r="Y54" s="3"/>
      <c r="Z54" s="3"/>
    </row>
    <row r="55" spans="1:26" ht="14.25" customHeight="1" x14ac:dyDescent="0.3">
      <c r="A55" s="66">
        <v>1</v>
      </c>
      <c r="B55" s="152" t="s">
        <v>185</v>
      </c>
      <c r="C55" s="131"/>
      <c r="D55" s="131"/>
      <c r="E55" s="131"/>
      <c r="F55" s="132"/>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2" t="s">
        <v>186</v>
      </c>
      <c r="C56" s="131"/>
      <c r="D56" s="131"/>
      <c r="E56" s="131"/>
      <c r="F56" s="132"/>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2" t="s">
        <v>187</v>
      </c>
      <c r="C57" s="131"/>
      <c r="D57" s="131"/>
      <c r="E57" s="131"/>
      <c r="F57" s="132"/>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2" t="s">
        <v>188</v>
      </c>
      <c r="C58" s="131"/>
      <c r="D58" s="131"/>
      <c r="E58" s="131"/>
      <c r="F58" s="132"/>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2" t="s">
        <v>189</v>
      </c>
      <c r="C59" s="131"/>
      <c r="D59" s="131"/>
      <c r="E59" s="131"/>
      <c r="F59" s="132"/>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2" t="s">
        <v>190</v>
      </c>
      <c r="C60" s="131"/>
      <c r="D60" s="131"/>
      <c r="E60" s="131"/>
      <c r="F60" s="132"/>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2" t="s">
        <v>191</v>
      </c>
      <c r="C61" s="131"/>
      <c r="D61" s="131"/>
      <c r="E61" s="131"/>
      <c r="F61" s="132"/>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3" t="s">
        <v>192</v>
      </c>
      <c r="C62" s="131"/>
      <c r="D62" s="131"/>
      <c r="E62" s="131"/>
      <c r="F62" s="132"/>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2" t="s">
        <v>193</v>
      </c>
      <c r="C63" s="131"/>
      <c r="D63" s="131"/>
      <c r="E63" s="131"/>
      <c r="F63" s="132"/>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2" t="s">
        <v>194</v>
      </c>
      <c r="C64" s="131"/>
      <c r="D64" s="131"/>
      <c r="E64" s="131"/>
      <c r="F64" s="132"/>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2" t="s">
        <v>195</v>
      </c>
      <c r="C65" s="131"/>
      <c r="D65" s="131"/>
      <c r="E65" s="131"/>
      <c r="F65" s="132"/>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2" t="s">
        <v>196</v>
      </c>
      <c r="C66" s="131"/>
      <c r="D66" s="131"/>
      <c r="E66" s="131"/>
      <c r="F66" s="132"/>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2" t="s">
        <v>197</v>
      </c>
      <c r="C67" s="131"/>
      <c r="D67" s="131"/>
      <c r="E67" s="131"/>
      <c r="F67" s="132"/>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2" t="s">
        <v>198</v>
      </c>
      <c r="C68" s="131"/>
      <c r="D68" s="131"/>
      <c r="E68" s="131"/>
      <c r="F68" s="132"/>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2" t="s">
        <v>199</v>
      </c>
      <c r="C69" s="131"/>
      <c r="D69" s="131"/>
      <c r="E69" s="131"/>
      <c r="F69" s="132"/>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2" t="s">
        <v>200</v>
      </c>
      <c r="C70" s="131"/>
      <c r="D70" s="131"/>
      <c r="E70" s="131"/>
      <c r="F70" s="132"/>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2" t="s">
        <v>201</v>
      </c>
      <c r="C71" s="131"/>
      <c r="D71" s="131"/>
      <c r="E71" s="131"/>
      <c r="F71" s="132"/>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2" t="s">
        <v>202</v>
      </c>
      <c r="C72" s="131"/>
      <c r="D72" s="131"/>
      <c r="E72" s="131"/>
      <c r="F72" s="132"/>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2" t="s">
        <v>203</v>
      </c>
      <c r="C73" s="131"/>
      <c r="D73" s="131"/>
      <c r="E73" s="131"/>
      <c r="F73" s="132"/>
      <c r="G73" s="66"/>
      <c r="H73" s="66"/>
      <c r="I73" s="3"/>
      <c r="J73" s="3"/>
      <c r="K73" s="3"/>
      <c r="L73" s="3"/>
      <c r="M73" s="3"/>
      <c r="N73" s="3"/>
      <c r="O73" s="3"/>
      <c r="P73" s="3"/>
      <c r="Q73" s="3"/>
      <c r="R73" s="3"/>
      <c r="S73" s="3"/>
      <c r="T73" s="3"/>
      <c r="U73" s="3"/>
      <c r="V73" s="3"/>
      <c r="W73" s="3"/>
      <c r="X73" s="3"/>
      <c r="Y73" s="3"/>
      <c r="Z73" s="3"/>
    </row>
    <row r="74" spans="1:26" ht="14.25" customHeight="1" x14ac:dyDescent="0.3">
      <c r="A74" s="154" t="s">
        <v>204</v>
      </c>
      <c r="B74" s="155"/>
      <c r="C74" s="155"/>
      <c r="D74" s="155"/>
      <c r="E74" s="155"/>
      <c r="F74" s="156"/>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4" t="s">
        <v>205</v>
      </c>
      <c r="B75" s="155"/>
      <c r="C75" s="155"/>
      <c r="D75" s="155"/>
      <c r="E75" s="155"/>
      <c r="F75" s="156"/>
      <c r="G75" s="3"/>
      <c r="H75" s="3"/>
      <c r="I75" s="3"/>
      <c r="J75" s="3"/>
      <c r="K75" s="3"/>
      <c r="L75" s="3"/>
      <c r="M75" s="3"/>
      <c r="N75" s="3"/>
      <c r="O75" s="3"/>
      <c r="P75" s="3"/>
      <c r="Q75" s="3"/>
      <c r="R75" s="3"/>
      <c r="S75" s="3"/>
      <c r="T75" s="3"/>
      <c r="U75" s="3"/>
      <c r="V75" s="3"/>
      <c r="W75" s="3"/>
      <c r="X75" s="3"/>
      <c r="Y75" s="3"/>
      <c r="Z75" s="3"/>
    </row>
    <row r="76" spans="1:26" ht="14.25" customHeight="1" x14ac:dyDescent="0.3">
      <c r="A76" s="154" t="s">
        <v>206</v>
      </c>
      <c r="B76" s="155"/>
      <c r="C76" s="155"/>
      <c r="D76" s="155"/>
      <c r="E76" s="155"/>
      <c r="F76" s="156"/>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2026-06-01T19:23:02Z</dcterms:modified>
</cp:coreProperties>
</file>