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58909BBC-AC02-4B36-9F64-7DA970415D34}"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CUyEE600XpW4N3z08rbteG1c0rGb0DcbsnkqEtGY8mE="/>
    </ext>
  </extLst>
</workbook>
</file>

<file path=xl/calcChain.xml><?xml version="1.0" encoding="utf-8"?>
<calcChain xmlns="http://schemas.openxmlformats.org/spreadsheetml/2006/main">
  <c r="H74" i="4" l="1"/>
  <c r="G74" i="4"/>
  <c r="H47" i="4"/>
  <c r="G47" i="4"/>
  <c r="H21" i="4"/>
  <c r="G21" i="4"/>
  <c r="M55" i="1"/>
  <c r="M54" i="1"/>
  <c r="M53" i="1"/>
  <c r="M52" i="1"/>
  <c r="M51" i="1"/>
  <c r="M50" i="1"/>
  <c r="M49" i="1"/>
  <c r="N49" i="1" s="1"/>
  <c r="N52" i="1" s="1"/>
  <c r="P52" i="1" s="1"/>
  <c r="P49" i="1" s="1"/>
  <c r="I49" i="1"/>
  <c r="H49" i="1"/>
  <c r="M48" i="1"/>
  <c r="M47" i="1"/>
  <c r="M46" i="1"/>
  <c r="M45" i="1"/>
  <c r="M44" i="1"/>
  <c r="M43" i="1"/>
  <c r="M42" i="1"/>
  <c r="N42" i="1" s="1"/>
  <c r="N45" i="1" s="1"/>
  <c r="P45" i="1" s="1"/>
  <c r="P42" i="1" s="1"/>
  <c r="I42" i="1"/>
  <c r="H42" i="1"/>
  <c r="M41" i="1"/>
  <c r="M40" i="1"/>
  <c r="M39" i="1"/>
  <c r="M38" i="1"/>
  <c r="M37" i="1"/>
  <c r="M36" i="1"/>
  <c r="N35" i="1"/>
  <c r="N38" i="1" s="1"/>
  <c r="P38" i="1" s="1"/>
  <c r="P35" i="1" s="1"/>
  <c r="M35" i="1"/>
  <c r="H35" i="1"/>
  <c r="I35" i="1" s="1"/>
  <c r="M34" i="1"/>
  <c r="M33" i="1"/>
  <c r="M32" i="1"/>
  <c r="M31" i="1"/>
  <c r="M30" i="1"/>
  <c r="M29" i="1"/>
  <c r="N28" i="1"/>
  <c r="N31" i="1" s="1"/>
  <c r="P31" i="1" s="1"/>
  <c r="P28" i="1" s="1"/>
  <c r="M28" i="1"/>
  <c r="H28" i="1"/>
  <c r="I28" i="1" s="1"/>
  <c r="M27" i="1"/>
  <c r="M26" i="1"/>
  <c r="M25" i="1"/>
  <c r="M24" i="1"/>
  <c r="M23" i="1"/>
  <c r="M22" i="1"/>
  <c r="M21" i="1"/>
  <c r="N21" i="1" s="1"/>
  <c r="N24" i="1" s="1"/>
  <c r="P24" i="1" s="1"/>
  <c r="P21" i="1" s="1"/>
  <c r="H21" i="1"/>
  <c r="I21" i="1" s="1"/>
  <c r="M20" i="1"/>
  <c r="M19" i="1"/>
  <c r="M18" i="1"/>
  <c r="M17" i="1"/>
  <c r="M16" i="1"/>
  <c r="M15" i="1"/>
  <c r="M14" i="1"/>
  <c r="N14" i="1" s="1"/>
  <c r="N17" i="1" s="1"/>
  <c r="P17" i="1" s="1"/>
  <c r="H14" i="1"/>
  <c r="I14" i="1" s="1"/>
  <c r="P14" i="1" l="1"/>
  <c r="Q52" i="1"/>
  <c r="R49" i="1" s="1"/>
  <c r="S49" i="1" s="1"/>
  <c r="T49" i="1" s="1"/>
  <c r="Q45" i="1"/>
  <c r="R42" i="1" s="1"/>
  <c r="S42" i="1" s="1"/>
  <c r="T42" i="1" s="1"/>
  <c r="Q38" i="1"/>
  <c r="R35" i="1" s="1"/>
  <c r="S35" i="1" s="1"/>
  <c r="T35" i="1" s="1"/>
  <c r="Q31" i="1"/>
  <c r="R28" i="1" s="1"/>
  <c r="S28" i="1" s="1"/>
  <c r="T28" i="1" s="1"/>
  <c r="Q24" i="1"/>
  <c r="R21" i="1" s="1"/>
  <c r="S21" i="1" s="1"/>
  <c r="T21" i="1" s="1"/>
  <c r="Q17" i="1"/>
  <c r="R14" i="1" s="1"/>
  <c r="S14" i="1" s="1"/>
  <c r="T14" i="1" s="1"/>
</calcChain>
</file>

<file path=xl/sharedStrings.xml><?xml version="1.0" encoding="utf-8"?>
<sst xmlns="http://schemas.openxmlformats.org/spreadsheetml/2006/main" count="462" uniqueCount="237">
  <si>
    <t>MAPA DE RIESGOS</t>
  </si>
  <si>
    <t xml:space="preserve">Código: </t>
  </si>
  <si>
    <t>PE01-FO-002</t>
  </si>
  <si>
    <t>Versión:</t>
  </si>
  <si>
    <t>Fecha:</t>
  </si>
  <si>
    <t>PROCESO</t>
  </si>
  <si>
    <t>PLANEACIÓN ESTRATÉGICA Y TÁCTICA</t>
  </si>
  <si>
    <t>OBJETIVO DEL PROCESO</t>
  </si>
  <si>
    <t>Dirigir y coordinar la formulación, implementación y seguimiento de la Plataforma Estratégica de la Entidad  y los proyectos de inversión en el marco de las políticas de gestión y desempeño, en concordancia con las líneas de intervención y los programas del plan de desarrollo distrital, las políticas del sector y la normatividad vigente para el logro de los objetivos propuestos de la entidad.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</si>
  <si>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</si>
  <si>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</si>
  <si>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</si>
  <si>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</si>
  <si>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</si>
  <si>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formulación del Plan Estratégico Institucional (PEI), que determina el direccionamiento técnico y misional de las dependencias en forma táctica y operativa para el cumplimiento de su visión. Y finaliza con el monitoreo y evaluación de la planeación estratégica formulada, y la rendición de cuenta, que permite la recepción de retroalimentación sobre el ejercicio y resultados de la planeación estratégica institucional.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</si>
  <si>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</si>
  <si>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</si>
  <si>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</si>
  <si>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</si>
  <si>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</si>
  <si>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</si>
  <si>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</si>
  <si>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</si>
  <si>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</si>
  <si>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</si>
  <si>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</si>
  <si>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</si>
  <si>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</si>
  <si>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</si>
  <si>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</si>
  <si>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</si>
  <si>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</si>
  <si>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</si>
  <si>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</si>
  <si>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</si>
  <si>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</si>
  <si>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</si>
  <si>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</si>
  <si>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</si>
  <si>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</si>
  <si>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</si>
  <si>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</si>
  <si>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</si>
  <si>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</si>
  <si>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</si>
  <si>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</si>
  <si>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</si>
  <si>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</si>
  <si>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</si>
  <si>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Deterioro entorno ambiental, corrosion, enfermedades y afectaciones a la salud humana.</t>
  </si>
  <si>
    <t>Inadecuada gestion de los residuos peligrosos.</t>
  </si>
  <si>
    <t>1. Gestion inadecuada de residuos peligrosos generados en las sedes de la entidad</t>
  </si>
  <si>
    <t>1.Afectacion a la salud humanda, entorno ambiental, vegetal y/o animal.
2. Sanciones por aprte de los entes de control ambientales</t>
  </si>
  <si>
    <t>MEDIA</t>
  </si>
  <si>
    <t>MODERADO</t>
  </si>
  <si>
    <r>
      <rPr>
        <sz val="12"/>
        <color theme="1"/>
        <rFont val="Arial"/>
      </rPr>
      <t xml:space="preserve">
Realizar la debida gestión integral para la recolección, transporte, tratamiento y/o disposición final de resiudsos con caracteristicas peligrosas en el marco de los procedimientos de GESTIÓN INTEGRAL DE RESIDUOS SOLIDOS PELIGROSOS (toners generados en la sede adminitrativa y equipamientos de la entidad):
</t>
    </r>
    <r>
      <rPr>
        <b/>
        <sz val="12"/>
        <color theme="1"/>
        <rFont val="Arial"/>
      </rPr>
      <t xml:space="preserve">Responsable: </t>
    </r>
    <r>
      <rPr>
        <sz val="12"/>
        <color theme="1"/>
        <rFont val="Arial"/>
      </rPr>
      <t>Responsable:Subdirector (a)  de diseño y analisis estrategico, Profesionales PIGA.</t>
    </r>
    <r>
      <rPr>
        <b/>
        <sz val="12"/>
        <color theme="1"/>
        <rFont val="Arial"/>
      </rPr>
      <t xml:space="preserve">
periodicidad:</t>
    </r>
    <r>
      <rPr>
        <sz val="12"/>
        <color theme="1"/>
        <rFont val="Arial"/>
      </rPr>
      <t>Semestral</t>
    </r>
    <r>
      <rPr>
        <b/>
        <sz val="12"/>
        <color theme="1"/>
        <rFont val="Arial"/>
      </rPr>
      <t xml:space="preserve">
propósito:</t>
    </r>
    <r>
      <rPr>
        <sz val="12"/>
        <color theme="1"/>
        <rFont val="Arial"/>
      </rPr>
      <t xml:space="preserve">Realizar seguimiento y control a las actividades que implican manejo de  los residuos en  conformidad con la normatividad ambiental legal vigente </t>
    </r>
    <r>
      <rPr>
        <b/>
        <sz val="12"/>
        <color theme="1"/>
        <rFont val="Arial"/>
      </rPr>
      <t xml:space="preserve">
evidencias:</t>
    </r>
    <r>
      <rPr>
        <sz val="12"/>
        <color theme="1"/>
        <rFont val="Arial"/>
      </rPr>
      <t xml:space="preserve">En cumplimiento del criterio ambiental se implementa la lista de chequeo de transporte de residuos peligrosos entre sedes y se diligenciará posteriormente la Bitácora de registro de Residuos Peligrosos. </t>
    </r>
    <r>
      <rPr>
        <b/>
        <sz val="12"/>
        <color theme="1"/>
        <rFont val="Arial"/>
      </rPr>
      <t xml:space="preserve">
Observaciones o desviaciones:</t>
    </r>
    <r>
      <rPr>
        <sz val="12"/>
        <color theme="1"/>
        <rFont val="Arial"/>
      </rPr>
      <t xml:space="preserve"> En caso de que la Entidad sea generador de residuos de este tipo de residuos (tóner) se debe garantizar un manejo de los mismos y debe soportar y remitir los certificados que eviendencien la disposición final adecuada y legal; para garantizar la correcta gestión externa que se le dé al residuo peligroso. Los residuos serán transportados entre sedes teniendo en consideración el correcto empaquetado, embalado y etiquetado para ser entregados al área de almacén SAF, posteriormente serán almacenados temporalmente en el cuarto de almacenamiento de residuos peligrosos de la sede administrativa para realizar la respectiva entrega al transportador y/o gestor autorizado para su disposición final adecuada. 
</t>
    </r>
  </si>
  <si>
    <t>¿Existe un responsable asignado a la ejecución del control?</t>
  </si>
  <si>
    <t>ASIGNADO</t>
  </si>
  <si>
    <t>FUERTE (Siempre se Ejecuta)</t>
  </si>
  <si>
    <t>DIRECTAMENTE</t>
  </si>
  <si>
    <t>Solicitar la gestión inmediata por parte del equipo PIGA a la empresa gestora</t>
  </si>
  <si>
    <t>La Entidad realiza la entrega de los residuos peligrosos y especiales generados en los diferentes equipamientos a su cargo, a través del Contrato de Prestación de Servicios CPS N° 334 de 2025 suscrito con PROSARC S.A.S., empresa encargada de la recolección, transporte, gestión y disposición final de dichos residuos.
El contratista cuenta con las licencias y autorizaciones expedidas por la Autoridad Ambiental Competente para la gestión integral de este tipo de residuos y, en cumplimiento del Artículo 2.2.6.1.3.1 del Decreto 1076 de 2015 (Decreto Único Reglamentario del Sector Ambiente y Desarrollo Sostenible), expide a la Entidad (en su calidad de generadora) los respectivos certificados de disposición final.</t>
  </si>
  <si>
    <t>1. Relación de residuos peligrosos y especiales.
2. Certificados y/o manifiestos de disposición final.</t>
  </si>
  <si>
    <t xml:space="preserve">Se evidencia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</si>
  <si>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</si>
  <si>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</si>
  <si>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</si>
  <si>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</si>
  <si>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</si>
  <si>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</si>
  <si>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</si>
  <si>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</si>
  <si>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</si>
  <si>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</si>
  <si>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</si>
  <si>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</si>
  <si>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</si>
  <si>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</si>
  <si>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</si>
  <si>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Inadecuada gestion de los residuos sólidos ordinarios y potencialmente aprovechables</t>
  </si>
  <si>
    <t>2. Gestión inadecuada de residuos solidos aprovechables y no aprovechables generados en las sedes de la entidad</t>
  </si>
  <si>
    <t>Acumulacion de materiales, generación puntos críticos de residuos, impacto suelo, agua y aire.</t>
  </si>
  <si>
    <r>
      <rPr>
        <sz val="12"/>
        <color theme="1"/>
        <rFont val="Arial"/>
      </rPr>
      <t xml:space="preserve">
Realizar los cronogramas y frecuencias de recolección, que quedarán establecidas en cada Acuerdo de Corresponsbailidad, teniendo en cuenta el desarrollo comercial y generación de reisduos por cada sede incluída en el documento. Los soportes de la entrega de los Residuos Aprovechados, serán remitidos de manera mensual por cada Organización de Recicaldores y la información se consolidará en el Formato FO-547 Bitácora de Generación de REsiduos Sólidos Ordinarios. 
</t>
    </r>
    <r>
      <rPr>
        <b/>
        <sz val="12"/>
        <color theme="1"/>
        <rFont val="Arial"/>
      </rPr>
      <t>Responsable:</t>
    </r>
    <r>
      <rPr>
        <sz val="12"/>
        <color theme="1"/>
        <rFont val="Arial"/>
      </rPr>
      <t xml:space="preserve"> Subdirector (a)  de diseño y análisis estratégico, Profesionales PIGA.
</t>
    </r>
    <r>
      <rPr>
        <b/>
        <sz val="12"/>
        <color theme="1"/>
        <rFont val="Arial"/>
      </rPr>
      <t>Periocidad</t>
    </r>
    <r>
      <rPr>
        <sz val="12"/>
        <color theme="1"/>
        <rFont val="Arial"/>
      </rPr>
      <t xml:space="preserve">: Mensual
</t>
    </r>
    <r>
      <rPr>
        <b/>
        <sz val="12"/>
        <color theme="1"/>
        <rFont val="Arial"/>
      </rPr>
      <t>Propósito</t>
    </r>
    <r>
      <rPr>
        <sz val="12"/>
        <color theme="1"/>
        <rFont val="Arial"/>
      </rPr>
      <t xml:space="preserve">: Suscribir Acuerdos de Corresponsabilidad con Organizaciones de Recicladores Autorizadas por la UAESP, los cuales serán renovados anualmente, con el fin de relaizar la entrega del material aprovechable generado en las sedes de la entidad (a excepción de los residuos ordinarios
</t>
    </r>
    <r>
      <rPr>
        <b/>
        <sz val="12"/>
        <color theme="1"/>
        <rFont val="Arial"/>
      </rPr>
      <t>Evidencia:</t>
    </r>
    <r>
      <rPr>
        <sz val="12"/>
        <color theme="1"/>
        <rFont val="Arial"/>
      </rPr>
      <t xml:space="preserve"> Acuerdo de Corresponsabilidad suscrito y en firme con Asociaciones de Recicladores de oficio, seguimiento de generación de residuos ordinarios. 
</t>
    </r>
    <r>
      <rPr>
        <b/>
        <sz val="12"/>
        <color theme="1"/>
        <rFont val="Arial"/>
      </rPr>
      <t>Observaciones y desviaciones</t>
    </r>
    <r>
      <rPr>
        <sz val="12"/>
        <color theme="1"/>
        <rFont val="Arial"/>
      </rPr>
      <t xml:space="preserve">: En el caso que no se suscriban los Acuerdos de Corresponsbailidad en todas las sedes, o en caso de no renovarse a tiempo los Acuerdos suscritos, se debe continuar con la entrega del material aprovechable generado a organizaciones de Recicladores, mientras s eformaliza el documento.
</t>
    </r>
  </si>
  <si>
    <t>Durante el primer cuatrimestre de 2026, la Entidad no realizó la entrega de residuos potencialmente aprovechables, toda vez que el Acuerdo de Corresponsabilidad N° 475 de 2025, suscrito con la Asociación de Recicladores y Recuperadores Ambientales – ASOREMA, inició su ejecución el 20 de marzo de 2026, conforme al acta de inicio correspondiente. A partir del segundo cuatrimestre se esta articulando el trabajo con respecto a los residuos aprovechables 
Por otro lado, mediante el CPS 312 de 2025 suscrito entre el IPES y ÁREA LIMPIA, el contratista ha realizado la recolección, transporte y aprovechamiento de los residuos sólidos orgánicos generados en las Plazas de Mercado y Puntos Comerciales priorizados por la Entidad.</t>
  </si>
  <si>
    <t>1. Bitacora de resiudos 
2. Acta de inicio ASOREMA</t>
  </si>
  <si>
    <t>Se evidencia los soportes relacionados con la actividad de control</t>
  </si>
  <si>
    <t>Inadecuada gestion de los residuos especiales</t>
  </si>
  <si>
    <t>3. Gestión inadecuada de residuos especiales generados en las sedes de la entidad</t>
  </si>
  <si>
    <t xml:space="preserve">Contaminación de suelo y afectación a la salud humana. </t>
  </si>
  <si>
    <t>MENOR</t>
  </si>
  <si>
    <r>
      <rPr>
        <sz val="12"/>
        <color theme="1"/>
        <rFont val="Arial"/>
      </rPr>
      <t xml:space="preserve">
Verificar el cumplimiento de los criterios ambientales para la entrega de residuos especiales generados en las diferentes Plazas de Mercado y Puntos Comerciales. 
</t>
    </r>
    <r>
      <rPr>
        <b/>
        <sz val="12"/>
        <color theme="1"/>
        <rFont val="Arial"/>
      </rPr>
      <t>Responsable</t>
    </r>
    <r>
      <rPr>
        <sz val="12"/>
        <color theme="1"/>
        <rFont val="Arial"/>
      </rPr>
      <t xml:space="preserve">: Subdirector (a)  de diseño y análisis estratégico, Profesionales PIGA.
</t>
    </r>
    <r>
      <rPr>
        <b/>
        <sz val="12"/>
        <color theme="1"/>
        <rFont val="Arial"/>
      </rPr>
      <t>Periocidad:</t>
    </r>
    <r>
      <rPr>
        <sz val="12"/>
        <color theme="1"/>
        <rFont val="Arial"/>
      </rPr>
      <t xml:space="preserve"> Trimestral
</t>
    </r>
    <r>
      <rPr>
        <b/>
        <sz val="12"/>
        <color theme="1"/>
        <rFont val="Arial"/>
      </rPr>
      <t>Propósito</t>
    </r>
    <r>
      <rPr>
        <sz val="12"/>
        <color theme="1"/>
        <rFont val="Arial"/>
      </rPr>
      <t xml:space="preserve">: Minimizar generación y deficiente almacenamiento de residuos Especiales como aceite de cocina usado, ACU, electricos y electronicos, neumaticos.  </t>
    </r>
    <r>
      <rPr>
        <b/>
        <sz val="12"/>
        <color theme="1"/>
        <rFont val="Arial"/>
      </rPr>
      <t>Evidencia:</t>
    </r>
    <r>
      <rPr>
        <sz val="12"/>
        <color theme="1"/>
        <rFont val="Arial"/>
      </rPr>
      <t xml:space="preserve"> Certificados de transporte y aprovechamiento de residuos especiales. 
</t>
    </r>
    <r>
      <rPr>
        <b/>
        <sz val="12"/>
        <color theme="1"/>
        <rFont val="Arial"/>
      </rPr>
      <t>Observaciones y desviaciones</t>
    </r>
    <r>
      <rPr>
        <sz val="12"/>
        <color theme="1"/>
        <rFont val="Arial"/>
      </rPr>
      <t xml:space="preserve">: Esta actividad se solicita a organiaciones autorizadas para la recolección, transporte y disposición adecuada de residuos especiales generados en las Plazas de Mercado y Puntos Comerciales. 
</t>
    </r>
  </si>
  <si>
    <t>La Entidad realiza la entrega de los residuos especiales, incluyendo los escombros generados en los diferentes equipamientos a su cargo, a través del Contrato de Prestación de Servicios CPS N° 334 de 2025 suscrito con PROSARC S.A.S., empresa encargada de la recolección, transporte, gestión y disposición final de dichos residuos.
El contratista cuenta con las licencias y autorizaciones expedidas por la Autoridad Ambiental Competente para la gestión integral de este tipo de residuos y, en cumplimiento del Artículo 2.2.6.1.3.1 del Decreto 1076 de 2015 (Decreto Único Reglamentario del Sector Ambiente y Desarrollo Sostenible), así como de la normativa aplicable en materia de gestión de escombros y residuos de construcción y demolición (RCD), expide a la Entidad (en su calidad de generadora) los respectivos certificados de disposición final.</t>
  </si>
  <si>
    <t>1. Consolidado de residuos 
2. Certificados y/o manifiestos de disposición final</t>
  </si>
  <si>
    <t>Uso excesivo de recursos disponibles</t>
  </si>
  <si>
    <t xml:space="preserve">Incremento en el costo por el consumo en la prestación de servicios y agotamiento de recursos </t>
  </si>
  <si>
    <t>4. Manejo inadecuado de recursos hídricos, eléctricos y uso excesivo de papel.</t>
  </si>
  <si>
    <t xml:space="preserve">Agotamiento de los recursos naturales </t>
  </si>
  <si>
    <r>
      <rPr>
        <sz val="12"/>
        <color theme="1"/>
        <rFont val="Arial"/>
      </rPr>
      <t xml:space="preserve">
Realizar sensibilizaciones, campañas y/o socializaciones, dirigidas a todos los actores que participan en el desarrollo de la misionalidad del IPES, en temas relacionados con la importancia de hacer un uso eficiente de la energía, agua y consumo de papel
</t>
    </r>
    <r>
      <rPr>
        <b/>
        <sz val="12"/>
        <color theme="1"/>
        <rFont val="Arial"/>
      </rPr>
      <t>Responsable</t>
    </r>
    <r>
      <rPr>
        <sz val="12"/>
        <color theme="1"/>
        <rFont val="Arial"/>
      </rPr>
      <t xml:space="preserve">: Subdirector (a)  de diseño y análisis estratégico, Profesionales PIGA.
</t>
    </r>
    <r>
      <rPr>
        <b/>
        <sz val="12"/>
        <color theme="1"/>
        <rFont val="Arial"/>
      </rPr>
      <t>Periocidad</t>
    </r>
    <r>
      <rPr>
        <sz val="12"/>
        <color theme="1"/>
        <rFont val="Arial"/>
      </rPr>
      <t xml:space="preserve">: Mensual
</t>
    </r>
    <r>
      <rPr>
        <b/>
        <sz val="12"/>
        <color theme="1"/>
        <rFont val="Arial"/>
      </rPr>
      <t>Propósito:</t>
    </r>
    <r>
      <rPr>
        <sz val="12"/>
        <color theme="1"/>
        <rFont val="Arial"/>
      </rPr>
      <t xml:space="preserve"> .Realizar sensibilizaciones por parte de los equipos ambientales de la SESEC, SGRSI, SDAE y cualquier tercero que cuente con el dominio del tema, sobre el uso eficiente de los servicios públicos 
</t>
    </r>
    <r>
      <rPr>
        <b/>
        <sz val="12"/>
        <color theme="1"/>
        <rFont val="Arial"/>
      </rPr>
      <t>Evidencia</t>
    </r>
    <r>
      <rPr>
        <sz val="12"/>
        <color theme="1"/>
        <rFont val="Arial"/>
      </rPr>
      <t xml:space="preserve">: Se diligenciarán como soporte actas de reunión y listados de asistencia, las cuales serán soporte para el cumplimiento de las metas establecidas en el documento PIGA de la entidad.  
</t>
    </r>
    <r>
      <rPr>
        <b/>
        <sz val="12"/>
        <color theme="1"/>
        <rFont val="Arial"/>
      </rPr>
      <t>Observaciones y desviaciones</t>
    </r>
    <r>
      <rPr>
        <sz val="12"/>
        <color theme="1"/>
        <rFont val="Arial"/>
      </rPr>
      <t xml:space="preserve">:  En caso de no realizarse esta actividad, se deberán diseñar estrategias publicitarias, con el apoyo de la Oficina Asesora de Comunicaciones, en temas relacionados con la importancia de hacer un uso eficiente de la energía y socializarlas con la población IPES.
</t>
    </r>
  </si>
  <si>
    <t>Remitir mediante memorando y/o correo electrónico al líder del proceso o subdirección, la situación presentada</t>
  </si>
  <si>
    <t>Durante el primer cuatrimestre de 2026, la Entidad llevó a cabo capacitaciones dirigidas a los Puntos Comerciales a su cargo, en el marco de la promoción de buenas prácticas ambientales. Dichas jornadas abordaron temáticas relacionadas con el uso eficiente y ahorrativo del agua, el consumo responsable del papel, y la importancia del inventario hidrosanitario como herramienta para el seguimiento y control de los sistemas de suministro y distribución de agua en los equipamientos de la Entidad, con el propósito de fortalecer la cultura ambiental de los comerciantes vinculados a estos espacios.</t>
  </si>
  <si>
    <t>1. Inventario hidrosanitario 
2. Evidencia de sensibilizaciones</t>
  </si>
  <si>
    <t>PREVENIR</t>
  </si>
  <si>
    <t>Posibilidad de ocurrencia de accidentes ambientales en los equipamientos a cargo del IPES.</t>
  </si>
  <si>
    <t xml:space="preserve">Reducir los impactos ambientales significativos </t>
  </si>
  <si>
    <t>5. Instalación Inadecuada de Publicidad Exterior Visual en los equipamientos de la entidad.</t>
  </si>
  <si>
    <t>Contaminación visual</t>
  </si>
  <si>
    <t>BAJA</t>
  </si>
  <si>
    <r>
      <rPr>
        <sz val="12"/>
        <color theme="1"/>
        <rFont val="Arial"/>
      </rPr>
      <t xml:space="preserve">
Realizar conjuntamente entre el grupo PIGA de la SDAE,  la SGRSI, la SESEC y la OAC, una consolidación de los avisos instalados en las fachadas de los equipamientos de la entidad, con el fin de establecer, cuáles de ellos cuentan con el Registro de Publicidad Exterior Visual, requerido por la Secretaría Distrital de Ambiente y realizar el trámite de los que sean necesarios, mínimo una vez al año, y cada vez que se requieran
</t>
    </r>
    <r>
      <rPr>
        <b/>
        <sz val="12"/>
        <color theme="1"/>
        <rFont val="Arial"/>
      </rPr>
      <t>Responsable:</t>
    </r>
    <r>
      <rPr>
        <sz val="12"/>
        <color theme="1"/>
        <rFont val="Arial"/>
      </rPr>
      <t xml:space="preserve"> Subdirector (a)  de diseño y análisis estratégico, Profesionales PIGA.
</t>
    </r>
    <r>
      <rPr>
        <b/>
        <sz val="12"/>
        <color theme="1"/>
        <rFont val="Arial"/>
      </rPr>
      <t>Periocidad</t>
    </r>
    <r>
      <rPr>
        <sz val="12"/>
        <color theme="1"/>
        <rFont val="Arial"/>
      </rPr>
      <t xml:space="preserve">: Anual
</t>
    </r>
    <r>
      <rPr>
        <b/>
        <sz val="12"/>
        <color theme="1"/>
        <rFont val="Arial"/>
      </rPr>
      <t>Propósito:</t>
    </r>
    <r>
      <rPr>
        <sz val="12"/>
        <color theme="1"/>
        <rFont val="Arial"/>
      </rPr>
      <t xml:space="preserve"> Realizar el trámite de los Registros de Publicidad Exterior Visual, para todos los avisos instalados en las sedes concertadas de la entidad.
</t>
    </r>
    <r>
      <rPr>
        <b/>
        <sz val="12"/>
        <color theme="1"/>
        <rFont val="Arial"/>
      </rPr>
      <t>Evidencia:</t>
    </r>
    <r>
      <rPr>
        <sz val="12"/>
        <color theme="1"/>
        <rFont val="Arial"/>
      </rPr>
      <t xml:space="preserve"> Contratos, fichas de cirterios ambientales, actas de reunión, registro fotografico.
</t>
    </r>
    <r>
      <rPr>
        <b/>
        <sz val="12"/>
        <color theme="1"/>
        <rFont val="Arial"/>
      </rPr>
      <t>Observaciones y desviaciones:</t>
    </r>
    <r>
      <rPr>
        <sz val="12"/>
        <color theme="1"/>
        <rFont val="Arial"/>
      </rPr>
      <t xml:space="preserve"> En caso de no realizarse esta actividad, se debexrá evaluar el desmonte de los avisos con Publicidad Exterior Visual Instalados, y que no cuenten con dicho trámite.
</t>
    </r>
  </si>
  <si>
    <t xml:space="preserve">Se solicita mediante radicado externo a la secreatría de ambiente el registro de publicidad exterior visual </t>
  </si>
  <si>
    <t>Para el primer cuatrimestre no se realizarón las inscripción relacionadas a la PEV ante SDA</t>
  </si>
  <si>
    <t>1. No se realizaron en el primer cuatrimestre</t>
  </si>
  <si>
    <t xml:space="preserve">El control se encuentra con frecuencia anual </t>
  </si>
  <si>
    <t>Vertimiento de aguas no permitidas al alcantarillado público sin ningún pre tratamiento</t>
  </si>
  <si>
    <t xml:space="preserve">6. Descarga de vertimientos no permitidos a la red pública de alcantarillado </t>
  </si>
  <si>
    <t xml:space="preserve">Contaminación y afectación al recurso hidrico. </t>
  </si>
  <si>
    <t>ALTA</t>
  </si>
  <si>
    <t>MAYOR</t>
  </si>
  <si>
    <r>
      <rPr>
        <sz val="12"/>
        <color theme="1"/>
        <rFont val="Arial"/>
      </rPr>
      <t xml:space="preserve">
Realizar supervisión constante desde el área administrativa de cada sede de la entidad, en la cual se desarrollen actividades de cárnicos, con el fin de no permitir que los comerciantes realicen vertimientos no permitidos a la red pública de alcantarillado, conforme con la Resolución 3957 de 2009. Si la administración de cada sede evidencia el incumplimiento de esta normatividad ambiental, cada Gerente o Gestor debe proceder a implementar las sanciones establecidas en los Reglamentos de Plazas de Mercado y Puntos Comerciales.
</t>
    </r>
    <r>
      <rPr>
        <b/>
        <sz val="12"/>
        <color theme="1"/>
        <rFont val="Arial"/>
      </rPr>
      <t>Responsable:</t>
    </r>
    <r>
      <rPr>
        <sz val="12"/>
        <color theme="1"/>
        <rFont val="Arial"/>
      </rPr>
      <t xml:space="preserve"> Subdirector (a)  de diseño y análisis estratégico, Profesionales PIGA.
</t>
    </r>
    <r>
      <rPr>
        <b/>
        <sz val="12"/>
        <color theme="1"/>
        <rFont val="Arial"/>
      </rPr>
      <t>Periocidad:</t>
    </r>
    <r>
      <rPr>
        <sz val="12"/>
        <color theme="1"/>
        <rFont val="Arial"/>
      </rPr>
      <t xml:space="preserve"> Trimestral
</t>
    </r>
    <r>
      <rPr>
        <b/>
        <sz val="12"/>
        <color theme="1"/>
        <rFont val="Arial"/>
      </rPr>
      <t>Propósito:</t>
    </r>
    <r>
      <rPr>
        <sz val="12"/>
        <color theme="1"/>
        <rFont val="Arial"/>
      </rPr>
      <t xml:space="preserve"> Realizar supervisión constante desde el área administrativa de cada sede de la entidad, 
</t>
    </r>
    <r>
      <rPr>
        <b/>
        <sz val="12"/>
        <color theme="1"/>
        <rFont val="Arial"/>
      </rPr>
      <t>Evidencia</t>
    </r>
    <r>
      <rPr>
        <sz val="12"/>
        <color theme="1"/>
        <rFont val="Arial"/>
      </rPr>
      <t xml:space="preserve">: Soportes como listados de asistencia, registro fotografico y actas de reunión como soporte de ejecución del plan de acción.
</t>
    </r>
    <r>
      <rPr>
        <b/>
        <sz val="12"/>
        <color theme="1"/>
        <rFont val="Arial"/>
      </rPr>
      <t>Observaciones y desviaciones:</t>
    </r>
    <r>
      <rPr>
        <sz val="12"/>
        <color theme="1"/>
        <rFont val="Arial"/>
      </rPr>
      <t xml:space="preserve">
En el caso que no se dé cumplimiento a la normatividad ambiental mencionada, cada Gerente o Gestor debe proceder a implementar las sanciones establecidas en los Reglamentos de Plazas de Mercado y Puntos Comerciales.
</t>
    </r>
  </si>
  <si>
    <t xml:space="preserve">Se presenta las divulgaciones y capacitaciones realizadas sobre la importancia de evitar descargas no permitidas en las actividades comerciales relacionadas con cárnicos, pescaderías, restaurantes y/o cafeterías, con el acompañamiento de los profesionales ambientales de SGRSI. </t>
  </si>
  <si>
    <t>1. Actas de capacitación sobre el manejo de descargas no permitidas</t>
  </si>
  <si>
    <t xml:space="preserve">Cultura y conciencia ambiental </t>
  </si>
  <si>
    <t>clave: DATOs</t>
  </si>
  <si>
    <t>CONDICIONES RIESGO INHERENTE</t>
  </si>
  <si>
    <t>NO ASIGNADO</t>
  </si>
  <si>
    <t>MUY BAJA</t>
  </si>
  <si>
    <t>LEVE</t>
  </si>
  <si>
    <t>MUY BAJA - LEVE</t>
  </si>
  <si>
    <t>BAJO</t>
  </si>
  <si>
    <t>INADECUADO</t>
  </si>
  <si>
    <t>MUY BAJA - MENOR</t>
  </si>
  <si>
    <t>INOPORTUNA</t>
  </si>
  <si>
    <t>MUY BAJA - MODERADO</t>
  </si>
  <si>
    <t>NO ES UN CONTROL</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</si>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</sst>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9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64">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60" xfId="0" applyFont="1" applyBorder="1" applyAlignment="1">
      <alignment horizontal="left" vertical="top" wrapText="1"/>
    </xf>
    <xf numFmtId="0" fontId="7" fillId="0" borderId="61" xfId="0" applyFont="1" applyBorder="1" applyAlignment="1">
      <alignment horizontal="center" vertical="center" wrapText="1"/>
    </xf>
    <xf numFmtId="1" fontId="6" fillId="0" borderId="61" xfId="0" applyNumberFormat="1" applyFont="1" applyBorder="1" applyAlignment="1">
      <alignment horizontal="center" vertical="center"/>
    </xf>
    <xf numFmtId="0" fontId="8" fillId="0" borderId="0" xfId="0" applyFont="1" applyAlignment="1">
      <alignment horizontal="center"/>
    </xf>
    <xf numFmtId="0" fontId="6" fillId="0" borderId="65" xfId="0" applyFont="1" applyBorder="1" applyAlignment="1">
      <alignment horizontal="left" vertical="top" wrapText="1"/>
    </xf>
    <xf numFmtId="0" fontId="7" fillId="0" borderId="66" xfId="0" applyFont="1" applyBorder="1" applyAlignment="1">
      <alignment horizontal="center" vertical="center" wrapText="1"/>
    </xf>
    <xf numFmtId="1" fontId="6" fillId="0" borderId="66"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3" xfId="0" applyFont="1" applyBorder="1" applyAlignment="1">
      <alignment horizontal="left" vertical="top" wrapText="1"/>
    </xf>
    <xf numFmtId="0" fontId="7" fillId="0" borderId="74" xfId="0" applyFont="1" applyBorder="1" applyAlignment="1">
      <alignment horizontal="center" vertical="center" wrapText="1"/>
    </xf>
    <xf numFmtId="1" fontId="6" fillId="0" borderId="74" xfId="0" applyNumberFormat="1" applyFont="1" applyBorder="1" applyAlignment="1">
      <alignment horizontal="center" vertical="center"/>
    </xf>
    <xf numFmtId="0" fontId="12" fillId="0" borderId="0" xfId="0" applyFont="1"/>
    <xf numFmtId="0" fontId="6" fillId="0" borderId="0" xfId="0" applyFont="1" applyAlignment="1">
      <alignment horizontal="left" vertical="top" wrapText="1"/>
    </xf>
    <xf numFmtId="0" fontId="7" fillId="0" borderId="0" xfId="0" applyFont="1" applyAlignment="1">
      <alignment horizontal="center" vertical="center" wrapText="1"/>
    </xf>
    <xf numFmtId="1" fontId="6" fillId="0" borderId="0" xfId="0" applyNumberFormat="1" applyFont="1" applyAlignment="1">
      <alignment horizontal="center" vertical="center"/>
    </xf>
    <xf numFmtId="0" fontId="19" fillId="0" borderId="60"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7"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7"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7" fillId="0" borderId="58" xfId="0" applyFont="1" applyBorder="1" applyAlignment="1">
      <alignment horizontal="center" vertical="center" wrapText="1"/>
    </xf>
    <xf numFmtId="0" fontId="3" fillId="0" borderId="58" xfId="0" applyFont="1" applyBorder="1"/>
    <xf numFmtId="0" fontId="3" fillId="0" borderId="71" xfId="0" applyFont="1" applyBorder="1"/>
    <xf numFmtId="0" fontId="4" fillId="2" borderId="45" xfId="0" applyFont="1" applyFill="1" applyBorder="1" applyAlignment="1">
      <alignment horizontal="center" vertical="center"/>
    </xf>
    <xf numFmtId="0" fontId="6" fillId="0" borderId="44" xfId="0" applyFont="1" applyBorder="1" applyAlignment="1">
      <alignment horizontal="left" vertical="top" wrapText="1"/>
    </xf>
    <xf numFmtId="0" fontId="3" fillId="0" borderId="52" xfId="0" applyFont="1" applyBorder="1"/>
    <xf numFmtId="1" fontId="2" fillId="0" borderId="62" xfId="0" applyNumberFormat="1" applyFont="1" applyBorder="1" applyAlignment="1">
      <alignment horizontal="center" vertical="center" wrapText="1"/>
    </xf>
    <xf numFmtId="0" fontId="3" fillId="0" borderId="67" xfId="0" applyFont="1" applyBorder="1"/>
    <xf numFmtId="0" fontId="4" fillId="0" borderId="44" xfId="0" applyFont="1" applyBorder="1" applyAlignment="1">
      <alignment horizontal="center" vertical="center" wrapText="1"/>
    </xf>
    <xf numFmtId="0" fontId="13" fillId="0" borderId="44" xfId="0" applyFont="1" applyBorder="1" applyAlignment="1">
      <alignment horizontal="center" vertical="center" wrapText="1"/>
    </xf>
    <xf numFmtId="0" fontId="17" fillId="0" borderId="69" xfId="0" applyFont="1" applyBorder="1" applyAlignment="1">
      <alignment horizontal="center" vertical="center" wrapText="1"/>
    </xf>
    <xf numFmtId="0" fontId="3" fillId="0" borderId="75" xfId="0" applyFont="1" applyBorder="1"/>
    <xf numFmtId="0" fontId="2" fillId="7" borderId="44" xfId="0" applyFont="1" applyFill="1" applyBorder="1" applyAlignment="1">
      <alignment horizontal="center" vertical="center" wrapText="1"/>
    </xf>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3" xfId="0" applyFont="1" applyBorder="1" applyAlignment="1">
      <alignment horizontal="center" vertical="center" wrapText="1"/>
    </xf>
    <xf numFmtId="0" fontId="3" fillId="0" borderId="68" xfId="0" applyFont="1" applyBorder="1"/>
    <xf numFmtId="0" fontId="3" fillId="0" borderId="76" xfId="0" applyFont="1" applyBorder="1"/>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8" borderId="63" xfId="0" applyFont="1" applyFill="1" applyBorder="1" applyAlignment="1">
      <alignment horizontal="left" vertical="center" wrapText="1"/>
    </xf>
    <xf numFmtId="0" fontId="3" fillId="0" borderId="70" xfId="0" applyFont="1" applyBorder="1"/>
    <xf numFmtId="0" fontId="18" fillId="0" borderId="63" xfId="0" applyFont="1" applyBorder="1" applyAlignment="1">
      <alignment horizontal="center" vertical="center"/>
    </xf>
    <xf numFmtId="0" fontId="14" fillId="0" borderId="63" xfId="0" applyFont="1" applyBorder="1" applyAlignment="1">
      <alignment horizontal="left" vertical="center" wrapText="1"/>
    </xf>
    <xf numFmtId="0" fontId="2" fillId="6" borderId="44" xfId="0" applyFont="1" applyFill="1" applyBorder="1" applyAlignment="1">
      <alignment horizontal="center" vertical="center"/>
    </xf>
    <xf numFmtId="0" fontId="17" fillId="6" borderId="44"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9"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44" xfId="0" applyFont="1" applyBorder="1" applyAlignment="1">
      <alignment horizontal="left" vertical="center" wrapText="1"/>
    </xf>
    <xf numFmtId="0" fontId="4" fillId="2" borderId="59" xfId="0" applyFont="1" applyFill="1" applyBorder="1" applyAlignment="1">
      <alignment horizontal="center" vertical="center"/>
    </xf>
    <xf numFmtId="0" fontId="3" fillId="0" borderId="64" xfId="0" applyFont="1" applyBorder="1"/>
    <xf numFmtId="0" fontId="3" fillId="0" borderId="72" xfId="0" applyFont="1" applyBorder="1"/>
    <xf numFmtId="0" fontId="4" fillId="2" borderId="57" xfId="0" applyFont="1" applyFill="1" applyBorder="1" applyAlignment="1">
      <alignment horizontal="center" vertical="center"/>
    </xf>
    <xf numFmtId="0" fontId="20" fillId="3" borderId="78" xfId="0" applyFont="1" applyFill="1" applyBorder="1" applyAlignment="1">
      <alignment horizontal="center" wrapText="1"/>
    </xf>
    <xf numFmtId="0" fontId="3" fillId="0" borderId="79" xfId="0" applyFont="1" applyBorder="1"/>
    <xf numFmtId="0" fontId="3" fillId="0" borderId="80" xfId="0" applyFont="1" applyBorder="1"/>
    <xf numFmtId="0" fontId="22" fillId="0" borderId="28" xfId="0" applyFont="1" applyBorder="1" applyAlignment="1">
      <alignment horizontal="left" vertical="center" wrapText="1"/>
    </xf>
    <xf numFmtId="0" fontId="3" fillId="0" borderId="81" xfId="0" applyFont="1" applyBorder="1"/>
    <xf numFmtId="0" fontId="22" fillId="0" borderId="82" xfId="0" applyFont="1" applyBorder="1" applyAlignment="1">
      <alignment horizontal="left" vertical="center" wrapText="1"/>
    </xf>
    <xf numFmtId="0" fontId="3" fillId="0" borderId="83" xfId="0" applyFont="1" applyBorder="1"/>
    <xf numFmtId="0" fontId="3" fillId="0" borderId="84" xfId="0" applyFont="1" applyBorder="1"/>
    <xf numFmtId="0" fontId="3" fillId="0" borderId="85" xfId="0" applyFont="1" applyBorder="1"/>
    <xf numFmtId="0" fontId="3" fillId="0" borderId="86"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8" xfId="0" applyFont="1" applyFill="1" applyBorder="1" applyAlignment="1">
      <alignment horizontal="center"/>
    </xf>
    <xf numFmtId="0" fontId="3" fillId="0" borderId="89" xfId="0" applyFont="1" applyBorder="1"/>
    <xf numFmtId="0" fontId="3" fillId="0" borderId="90"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9"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97"/>
      <c r="B1" s="100" t="s">
        <v>0</v>
      </c>
      <c r="C1" s="101"/>
      <c r="D1" s="101"/>
      <c r="E1" s="101"/>
      <c r="F1" s="101"/>
      <c r="G1" s="101"/>
      <c r="H1" s="101"/>
      <c r="I1" s="101"/>
      <c r="J1" s="101"/>
      <c r="K1" s="101"/>
      <c r="L1" s="101"/>
      <c r="M1" s="101"/>
      <c r="N1" s="101"/>
      <c r="O1" s="101"/>
      <c r="P1" s="101"/>
      <c r="Q1" s="101"/>
      <c r="R1" s="101"/>
      <c r="S1" s="101"/>
      <c r="T1" s="101"/>
      <c r="U1" s="101"/>
      <c r="V1" s="101"/>
      <c r="W1" s="101"/>
      <c r="X1" s="101"/>
      <c r="Y1" s="101"/>
      <c r="Z1" s="101"/>
      <c r="AA1" s="10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98"/>
      <c r="B2" s="98"/>
      <c r="C2" s="103"/>
      <c r="D2" s="103"/>
      <c r="E2" s="103"/>
      <c r="F2" s="103"/>
      <c r="G2" s="103"/>
      <c r="H2" s="103"/>
      <c r="I2" s="103"/>
      <c r="J2" s="103"/>
      <c r="K2" s="103"/>
      <c r="L2" s="103"/>
      <c r="M2" s="103"/>
      <c r="N2" s="103"/>
      <c r="O2" s="103"/>
      <c r="P2" s="103"/>
      <c r="Q2" s="103"/>
      <c r="R2" s="103"/>
      <c r="S2" s="103"/>
      <c r="T2" s="103"/>
      <c r="U2" s="103"/>
      <c r="V2" s="103"/>
      <c r="W2" s="103"/>
      <c r="X2" s="103"/>
      <c r="Y2" s="103"/>
      <c r="Z2" s="103"/>
      <c r="AA2" s="10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99"/>
      <c r="B3" s="99"/>
      <c r="C3" s="105"/>
      <c r="D3" s="105"/>
      <c r="E3" s="105"/>
      <c r="F3" s="105"/>
      <c r="G3" s="105"/>
      <c r="H3" s="105"/>
      <c r="I3" s="105"/>
      <c r="J3" s="105"/>
      <c r="K3" s="105"/>
      <c r="L3" s="105"/>
      <c r="M3" s="105"/>
      <c r="N3" s="105"/>
      <c r="O3" s="105"/>
      <c r="P3" s="105"/>
      <c r="Q3" s="105"/>
      <c r="R3" s="105"/>
      <c r="S3" s="105"/>
      <c r="T3" s="105"/>
      <c r="U3" s="105"/>
      <c r="V3" s="105"/>
      <c r="W3" s="105"/>
      <c r="X3" s="105"/>
      <c r="Y3" s="105"/>
      <c r="Z3" s="105"/>
      <c r="AA3" s="10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107" t="s">
        <v>6</v>
      </c>
      <c r="C4" s="105"/>
      <c r="D4" s="105"/>
      <c r="E4" s="105"/>
      <c r="F4" s="105"/>
      <c r="G4" s="105"/>
      <c r="H4" s="105"/>
      <c r="I4" s="105"/>
      <c r="J4" s="108"/>
      <c r="K4" s="102"/>
      <c r="L4" s="109"/>
      <c r="M4" s="101"/>
      <c r="N4" s="101"/>
      <c r="O4" s="110"/>
      <c r="P4" s="108"/>
      <c r="Q4" s="101"/>
      <c r="R4" s="101"/>
      <c r="S4" s="101"/>
      <c r="T4" s="101"/>
      <c r="U4" s="101"/>
      <c r="V4" s="101"/>
      <c r="W4" s="101"/>
      <c r="X4" s="101"/>
      <c r="Y4" s="101"/>
      <c r="Z4" s="101"/>
      <c r="AA4" s="101"/>
      <c r="AB4" s="101"/>
      <c r="AC4" s="102"/>
      <c r="AD4" s="10"/>
      <c r="AE4" s="10"/>
      <c r="AF4" s="10"/>
    </row>
    <row r="5" spans="1:49" ht="27" customHeight="1" x14ac:dyDescent="0.3">
      <c r="A5" s="11"/>
      <c r="B5" s="11"/>
      <c r="C5" s="12"/>
      <c r="D5" s="12"/>
      <c r="E5" s="12"/>
      <c r="F5" s="12"/>
      <c r="G5" s="12"/>
      <c r="H5" s="12"/>
      <c r="I5" s="12"/>
      <c r="J5" s="98"/>
      <c r="K5" s="104"/>
      <c r="L5" s="111"/>
      <c r="M5" s="112"/>
      <c r="N5" s="112"/>
      <c r="O5" s="113"/>
      <c r="P5" s="98"/>
      <c r="Q5" s="103"/>
      <c r="R5" s="103"/>
      <c r="S5" s="103"/>
      <c r="T5" s="103"/>
      <c r="U5" s="103"/>
      <c r="V5" s="103"/>
      <c r="W5" s="103"/>
      <c r="X5" s="103"/>
      <c r="Y5" s="103"/>
      <c r="Z5" s="103"/>
      <c r="AA5" s="103"/>
      <c r="AB5" s="103"/>
      <c r="AC5" s="104"/>
      <c r="AD5" s="10"/>
      <c r="AE5" s="10"/>
      <c r="AF5" s="10"/>
    </row>
    <row r="6" spans="1:49" ht="59.25" customHeight="1" x14ac:dyDescent="0.3">
      <c r="A6" s="9" t="s">
        <v>7</v>
      </c>
      <c r="B6" s="114" t="s">
        <v>8</v>
      </c>
      <c r="C6" s="115"/>
      <c r="D6" s="115"/>
      <c r="E6" s="115"/>
      <c r="F6" s="115"/>
      <c r="G6" s="115"/>
      <c r="H6" s="115"/>
      <c r="I6" s="115"/>
      <c r="J6" s="98"/>
      <c r="K6" s="104"/>
      <c r="L6" s="13" t="s">
        <v>9</v>
      </c>
      <c r="M6" s="14" t="s">
        <v>10</v>
      </c>
      <c r="N6" s="14" t="s">
        <v>11</v>
      </c>
      <c r="O6" s="15" t="s">
        <v>12</v>
      </c>
      <c r="P6" s="98"/>
      <c r="Q6" s="103"/>
      <c r="R6" s="103"/>
      <c r="S6" s="103"/>
      <c r="T6" s="103"/>
      <c r="U6" s="103"/>
      <c r="V6" s="103"/>
      <c r="W6" s="103"/>
      <c r="X6" s="103"/>
      <c r="Y6" s="103"/>
      <c r="Z6" s="103"/>
      <c r="AA6" s="103"/>
      <c r="AB6" s="103"/>
      <c r="AC6" s="104"/>
      <c r="AD6" s="10"/>
      <c r="AE6" s="10"/>
      <c r="AF6" s="3"/>
    </row>
    <row r="7" spans="1:49" ht="59.25" customHeight="1" x14ac:dyDescent="0.3">
      <c r="A7" s="9" t="s">
        <v>13</v>
      </c>
      <c r="B7" s="114" t="s">
        <v>14</v>
      </c>
      <c r="C7" s="115"/>
      <c r="D7" s="115"/>
      <c r="E7" s="115"/>
      <c r="F7" s="115"/>
      <c r="G7" s="115"/>
      <c r="H7" s="115"/>
      <c r="I7" s="115"/>
      <c r="J7" s="99"/>
      <c r="K7" s="106"/>
      <c r="L7" s="16"/>
      <c r="M7" s="17" t="s">
        <v>15</v>
      </c>
      <c r="N7" s="18"/>
      <c r="O7" s="19"/>
      <c r="P7" s="99"/>
      <c r="Q7" s="105"/>
      <c r="R7" s="105"/>
      <c r="S7" s="105"/>
      <c r="T7" s="105"/>
      <c r="U7" s="105"/>
      <c r="V7" s="105"/>
      <c r="W7" s="105"/>
      <c r="X7" s="105"/>
      <c r="Y7" s="105"/>
      <c r="Z7" s="105"/>
      <c r="AA7" s="105"/>
      <c r="AB7" s="105"/>
      <c r="AC7" s="10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118" t="s">
        <v>16</v>
      </c>
      <c r="B10" s="115"/>
      <c r="C10" s="115"/>
      <c r="D10" s="115"/>
      <c r="E10" s="119"/>
      <c r="F10" s="120" t="s">
        <v>17</v>
      </c>
      <c r="G10" s="121"/>
      <c r="H10" s="121"/>
      <c r="I10" s="121"/>
      <c r="J10" s="121"/>
      <c r="K10" s="121"/>
      <c r="L10" s="121"/>
      <c r="M10" s="121"/>
      <c r="N10" s="121"/>
      <c r="O10" s="121"/>
      <c r="P10" s="121"/>
      <c r="Q10" s="121"/>
      <c r="R10" s="121"/>
      <c r="S10" s="121"/>
      <c r="T10" s="121"/>
      <c r="U10" s="122"/>
      <c r="V10" s="27"/>
      <c r="W10" s="123" t="s">
        <v>18</v>
      </c>
      <c r="X10" s="101"/>
      <c r="Y10" s="101"/>
      <c r="Z10" s="102"/>
      <c r="AA10" s="10"/>
      <c r="AB10" s="124" t="s">
        <v>19</v>
      </c>
      <c r="AC10" s="102"/>
      <c r="AD10" s="10"/>
      <c r="AE10" s="10"/>
      <c r="AF10" s="10"/>
    </row>
    <row r="11" spans="1:49" ht="14.25" customHeight="1" x14ac:dyDescent="0.3">
      <c r="A11" s="125" t="s">
        <v>20</v>
      </c>
      <c r="B11" s="128" t="s">
        <v>21</v>
      </c>
      <c r="C11" s="125" t="s">
        <v>22</v>
      </c>
      <c r="D11" s="125" t="s">
        <v>23</v>
      </c>
      <c r="E11" s="128" t="s">
        <v>24</v>
      </c>
      <c r="F11" s="131" t="s">
        <v>25</v>
      </c>
      <c r="G11" s="132"/>
      <c r="H11" s="132"/>
      <c r="I11" s="133"/>
      <c r="J11" s="134" t="s">
        <v>26</v>
      </c>
      <c r="K11" s="132"/>
      <c r="L11" s="132"/>
      <c r="M11" s="132"/>
      <c r="N11" s="132"/>
      <c r="O11" s="132"/>
      <c r="P11" s="132"/>
      <c r="Q11" s="132"/>
      <c r="R11" s="132"/>
      <c r="S11" s="28"/>
      <c r="T11" s="134" t="s">
        <v>27</v>
      </c>
      <c r="U11" s="132"/>
      <c r="V11" s="27"/>
      <c r="W11" s="98"/>
      <c r="X11" s="103"/>
      <c r="Y11" s="103"/>
      <c r="Z11" s="104"/>
      <c r="AA11" s="10"/>
      <c r="AB11" s="98"/>
      <c r="AC11" s="104"/>
      <c r="AD11" s="29"/>
      <c r="AE11" s="29"/>
      <c r="AF11" s="29"/>
    </row>
    <row r="12" spans="1:49" ht="32.25" customHeight="1" x14ac:dyDescent="0.3">
      <c r="A12" s="126"/>
      <c r="B12" s="129"/>
      <c r="C12" s="126"/>
      <c r="D12" s="126"/>
      <c r="E12" s="129"/>
      <c r="F12" s="118" t="s">
        <v>28</v>
      </c>
      <c r="G12" s="115"/>
      <c r="H12" s="115"/>
      <c r="I12" s="119"/>
      <c r="J12" s="135" t="s">
        <v>29</v>
      </c>
      <c r="K12" s="137" t="s">
        <v>30</v>
      </c>
      <c r="L12" s="137" t="s">
        <v>31</v>
      </c>
      <c r="M12" s="137" t="s">
        <v>32</v>
      </c>
      <c r="N12" s="116" t="s">
        <v>33</v>
      </c>
      <c r="O12" s="117" t="s">
        <v>34</v>
      </c>
      <c r="P12" s="116" t="s">
        <v>35</v>
      </c>
      <c r="Q12" s="116" t="s">
        <v>36</v>
      </c>
      <c r="R12" s="116" t="s">
        <v>37</v>
      </c>
      <c r="S12" s="30"/>
      <c r="T12" s="117" t="s">
        <v>38</v>
      </c>
      <c r="U12" s="116" t="s">
        <v>39</v>
      </c>
      <c r="V12" s="31"/>
      <c r="W12" s="99"/>
      <c r="X12" s="105"/>
      <c r="Y12" s="105"/>
      <c r="Z12" s="106"/>
      <c r="AA12" s="29"/>
      <c r="AB12" s="99"/>
      <c r="AC12" s="106"/>
      <c r="AD12" s="29"/>
      <c r="AE12" s="10"/>
      <c r="AF12" s="29"/>
    </row>
    <row r="13" spans="1:49" ht="74.25" customHeight="1" x14ac:dyDescent="0.3">
      <c r="A13" s="127"/>
      <c r="B13" s="130"/>
      <c r="C13" s="127"/>
      <c r="D13" s="127"/>
      <c r="E13" s="130"/>
      <c r="F13" s="9" t="s">
        <v>40</v>
      </c>
      <c r="G13" s="32" t="s">
        <v>41</v>
      </c>
      <c r="H13" s="33"/>
      <c r="I13" s="34" t="s">
        <v>42</v>
      </c>
      <c r="J13" s="136"/>
      <c r="K13" s="76"/>
      <c r="L13" s="76"/>
      <c r="M13" s="76"/>
      <c r="N13" s="76"/>
      <c r="O13" s="76"/>
      <c r="P13" s="76"/>
      <c r="Q13" s="76"/>
      <c r="R13" s="76"/>
      <c r="S13" s="35"/>
      <c r="T13" s="76"/>
      <c r="U13" s="76"/>
      <c r="V13" s="31"/>
      <c r="W13" s="36" t="s">
        <v>43</v>
      </c>
      <c r="X13" s="37" t="s">
        <v>44</v>
      </c>
      <c r="Y13" s="37" t="s">
        <v>45</v>
      </c>
      <c r="Z13" s="38" t="s">
        <v>46</v>
      </c>
      <c r="AA13" s="29"/>
      <c r="AB13" s="39" t="s">
        <v>47</v>
      </c>
      <c r="AC13" s="40" t="s">
        <v>48</v>
      </c>
      <c r="AD13" s="29"/>
      <c r="AE13" s="10"/>
      <c r="AF13" s="29"/>
    </row>
    <row r="14" spans="1:49" ht="120" customHeight="1" x14ac:dyDescent="0.3">
      <c r="A14" s="138">
        <v>1</v>
      </c>
      <c r="B14" s="139" t="s">
        <v>49</v>
      </c>
      <c r="C14" s="140" t="s">
        <v>50</v>
      </c>
      <c r="D14" s="140" t="s">
        <v>51</v>
      </c>
      <c r="E14" s="140" t="s">
        <v>52</v>
      </c>
      <c r="F14" s="125" t="s">
        <v>53</v>
      </c>
      <c r="G14" s="117" t="s">
        <v>54</v>
      </c>
      <c r="H14" s="71" t="str">
        <f>+CONCATENATE(F14," - ",G14)</f>
        <v>MEDIA - MODERADO</v>
      </c>
      <c r="I14" s="141" t="str">
        <f>+VLOOKUP(H14,Datos!D3:E27,2,FALSE)</f>
        <v>MODERADO</v>
      </c>
      <c r="J14" s="75" t="s">
        <v>55</v>
      </c>
      <c r="K14" s="41" t="s">
        <v>56</v>
      </c>
      <c r="L14" s="42" t="s">
        <v>57</v>
      </c>
      <c r="M14" s="43">
        <f>IF(L14="ASIGNADO",15,IF(L14="NO ASIGNADO",0,""))</f>
        <v>15</v>
      </c>
      <c r="N14" s="77">
        <f>SUM(M14:M20)</f>
        <v>95</v>
      </c>
      <c r="O14" s="79" t="s">
        <v>58</v>
      </c>
      <c r="P14" s="95">
        <f>IF(P17="DÉBIL",0,IF(P17="MODERADO",50,IF(P17="FUERTE",100,"")))</f>
        <v>50</v>
      </c>
      <c r="Q14" s="80" t="s">
        <v>59</v>
      </c>
      <c r="R14" s="80" t="str">
        <f>IF(AND(F14="MUY BAJA",Q17=2),"MUY BAJA",IF(AND(F14="BAJA",Q17=2),"MUY BAJA",IF(AND(F14="MEDIA",Q17=2),"MUY BAJA",IF(AND(F14="ALTA",Q17=2),"BAJA",IF(AND(F14="MUY ALTA",Q17=2),"MEDIA",IF(AND(F14="MUY BAJA",Q17=1),"MUY BAJA",IF(AND(F14="BAJA",Q17=1),"MUY BAJA",IF(AND(F14="MEDIA",Q17=1),"BAJA",IF(AND(F14="ALTA",Q17=1),"MEDIA",IF(AND(F14="MUY ALTA",Q17=1),"ALTA",F14))))))))))</f>
        <v>BAJA</v>
      </c>
      <c r="S14" s="89" t="str">
        <f>+CONCATENATE(R14," - ",G14)</f>
        <v>BAJA - MODERADO</v>
      </c>
      <c r="T14" s="90" t="str">
        <f>+VLOOKUP(S14,Datos!$D$3:$E$17,2,FALSE)</f>
        <v>MODERADO</v>
      </c>
      <c r="U14" s="94" t="s">
        <v>60</v>
      </c>
      <c r="V14" s="44"/>
      <c r="W14" s="84"/>
      <c r="X14" s="85" t="s">
        <v>61</v>
      </c>
      <c r="Y14" s="85" t="s">
        <v>62</v>
      </c>
      <c r="Z14" s="86"/>
      <c r="AA14" s="10"/>
      <c r="AB14" s="85" t="s">
        <v>63</v>
      </c>
      <c r="AC14" s="86"/>
      <c r="AD14" s="10"/>
      <c r="AE14" s="10"/>
      <c r="AF14" s="10"/>
    </row>
    <row r="15" spans="1:49" ht="120" customHeight="1" x14ac:dyDescent="0.3">
      <c r="A15" s="126"/>
      <c r="B15" s="72"/>
      <c r="C15" s="72"/>
      <c r="D15" s="72"/>
      <c r="E15" s="72"/>
      <c r="F15" s="126"/>
      <c r="G15" s="72"/>
      <c r="H15" s="72"/>
      <c r="I15" s="142"/>
      <c r="J15" s="72"/>
      <c r="K15" s="45" t="s">
        <v>64</v>
      </c>
      <c r="L15" s="46" t="s">
        <v>65</v>
      </c>
      <c r="M15" s="47">
        <f>IF(L15="ADECUADO",15,IF(L15="INADECUADO",0,""))</f>
        <v>15</v>
      </c>
      <c r="N15" s="78"/>
      <c r="O15" s="72"/>
      <c r="P15" s="72"/>
      <c r="Q15" s="76"/>
      <c r="R15" s="72"/>
      <c r="S15" s="72"/>
      <c r="T15" s="72"/>
      <c r="U15" s="87"/>
      <c r="V15" s="44"/>
      <c r="W15" s="72"/>
      <c r="X15" s="72"/>
      <c r="Y15" s="72"/>
      <c r="Z15" s="87"/>
      <c r="AA15" s="10"/>
      <c r="AB15" s="72"/>
      <c r="AC15" s="87"/>
      <c r="AD15" s="10"/>
      <c r="AE15" s="10"/>
      <c r="AF15" s="10"/>
    </row>
    <row r="16" spans="1:49" ht="120" customHeight="1" x14ac:dyDescent="0.3">
      <c r="A16" s="126"/>
      <c r="B16" s="72"/>
      <c r="C16" s="72"/>
      <c r="D16" s="72"/>
      <c r="E16" s="72"/>
      <c r="F16" s="126"/>
      <c r="G16" s="72"/>
      <c r="H16" s="72"/>
      <c r="I16" s="142"/>
      <c r="J16" s="72"/>
      <c r="K16" s="48" t="s">
        <v>66</v>
      </c>
      <c r="L16" s="46" t="s">
        <v>67</v>
      </c>
      <c r="M16" s="47">
        <f>IF(L16="OPORTUNA",15,IF(L16="INOPORTUNA",0,""))</f>
        <v>15</v>
      </c>
      <c r="N16" s="78"/>
      <c r="O16" s="72"/>
      <c r="P16" s="76"/>
      <c r="Q16" s="49" t="s">
        <v>68</v>
      </c>
      <c r="R16" s="72"/>
      <c r="S16" s="72"/>
      <c r="T16" s="72"/>
      <c r="U16" s="87"/>
      <c r="V16" s="44"/>
      <c r="W16" s="72"/>
      <c r="X16" s="72"/>
      <c r="Y16" s="72"/>
      <c r="Z16" s="87"/>
      <c r="AA16" s="10"/>
      <c r="AB16" s="72"/>
      <c r="AC16" s="87"/>
      <c r="AD16" s="10"/>
      <c r="AE16" s="10"/>
      <c r="AF16" s="10"/>
    </row>
    <row r="17" spans="1:32" ht="100.5" customHeight="1" x14ac:dyDescent="0.3">
      <c r="A17" s="126"/>
      <c r="B17" s="72"/>
      <c r="C17" s="72"/>
      <c r="D17" s="72"/>
      <c r="E17" s="72"/>
      <c r="F17" s="126"/>
      <c r="G17" s="72"/>
      <c r="H17" s="72"/>
      <c r="I17" s="142"/>
      <c r="J17" s="72"/>
      <c r="K17" s="45" t="s">
        <v>69</v>
      </c>
      <c r="L17" s="46" t="s">
        <v>70</v>
      </c>
      <c r="M17" s="47">
        <f>IF(L17="PREVENIR",15,IF(L17="DETECTAR",10,IF(L17="NO ES UN CONTROL",0,"")))</f>
        <v>10</v>
      </c>
      <c r="N17" s="81" t="str">
        <f>IF(N14&lt;86,"DÉBIL",IF(N14&lt;96,"MODERADO",IF(N14&lt;101,"FUERTE","")))</f>
        <v>MODERADO</v>
      </c>
      <c r="O17" s="72"/>
      <c r="P17" s="96" t="str">
        <f>IF(AND(N17="FUERTE",O14="FUERTE (SIEMPRE SE EJECUTA)"),"FUERTE",IF(OR(N17="DÉBIL",O14="DÉBIL (NO SE EJECUTA)"),"DÉBIL",IF(OR(N17="MODERADO",O14="MODERADO (ALGUNAS VECES)"),"MODERADO")))</f>
        <v>MODERADO</v>
      </c>
      <c r="Q17" s="83">
        <f>IF(AND($P$17="FUERTE",$Q$14="DIRECTAMENTE"),2,IF(AND($P$17="FUERTE",$Q$14="DIRECTAMENTE"),2,IF(AND($P$17="FUERTE",$Q$14="DIRECTAMENTE"),2,IF(AND($P$17="FUERTE",$Q$14="NO DISMINUYE"),0,IF(AND($P$17="MODERADO",$Q$14="DIRECTAMENTE"),1,IF(AND($P$17="MODERADO",$Q$14="DIRECTAMENTE"),1,IF(AND($P$17="MODERADO",$Q$14="DIRECTAMENTE"),1,IF(AND($P$17="MODERADO",$Q$14="NO DISMINUYE"),0,"N/A"))))))))</f>
        <v>1</v>
      </c>
      <c r="R17" s="72"/>
      <c r="S17" s="72"/>
      <c r="T17" s="72"/>
      <c r="U17" s="91" t="s">
        <v>71</v>
      </c>
      <c r="V17" s="50"/>
      <c r="W17" s="72"/>
      <c r="X17" s="72"/>
      <c r="Y17" s="72"/>
      <c r="Z17" s="87"/>
      <c r="AA17" s="10"/>
      <c r="AB17" s="72"/>
      <c r="AC17" s="87"/>
      <c r="AD17" s="10"/>
      <c r="AE17" s="10"/>
      <c r="AF17" s="10"/>
    </row>
    <row r="18" spans="1:32" ht="100.5" customHeight="1" x14ac:dyDescent="0.3">
      <c r="A18" s="126"/>
      <c r="B18" s="72"/>
      <c r="C18" s="72"/>
      <c r="D18" s="72"/>
      <c r="E18" s="72"/>
      <c r="F18" s="126"/>
      <c r="G18" s="72"/>
      <c r="H18" s="72"/>
      <c r="I18" s="142"/>
      <c r="J18" s="72"/>
      <c r="K18" s="45" t="s">
        <v>72</v>
      </c>
      <c r="L18" s="46" t="s">
        <v>73</v>
      </c>
      <c r="M18" s="47">
        <f>IF(L18="CONFIABLE",15,IF(L18="NO CONFIABLE",0,""))</f>
        <v>15</v>
      </c>
      <c r="N18" s="78"/>
      <c r="O18" s="72"/>
      <c r="P18" s="72"/>
      <c r="Q18" s="72"/>
      <c r="R18" s="72"/>
      <c r="S18" s="72"/>
      <c r="T18" s="72"/>
      <c r="U18" s="92"/>
      <c r="V18" s="50"/>
      <c r="W18" s="72"/>
      <c r="X18" s="72"/>
      <c r="Y18" s="72"/>
      <c r="Z18" s="87"/>
      <c r="AA18" s="10"/>
      <c r="AB18" s="72"/>
      <c r="AC18" s="87"/>
      <c r="AD18" s="10"/>
      <c r="AE18" s="10"/>
      <c r="AF18" s="10"/>
    </row>
    <row r="19" spans="1:32" ht="100.5" customHeight="1" x14ac:dyDescent="0.3">
      <c r="A19" s="126"/>
      <c r="B19" s="72"/>
      <c r="C19" s="72"/>
      <c r="D19" s="72"/>
      <c r="E19" s="72"/>
      <c r="F19" s="126"/>
      <c r="G19" s="72"/>
      <c r="H19" s="72"/>
      <c r="I19" s="142"/>
      <c r="J19" s="72"/>
      <c r="K19" s="45" t="s">
        <v>74</v>
      </c>
      <c r="L19" s="46" t="s">
        <v>75</v>
      </c>
      <c r="M19" s="47">
        <f>IF(L19="SE INVESTIGAN Y RESUELVEN OPORTUNAMENTE",15,IF(L19="NO SE INVESTIGAN,  NI  RESUELVEN OPORTUNAMENTE",0,""))</f>
        <v>15</v>
      </c>
      <c r="N19" s="78"/>
      <c r="O19" s="72"/>
      <c r="P19" s="72"/>
      <c r="Q19" s="72"/>
      <c r="R19" s="72"/>
      <c r="S19" s="72"/>
      <c r="T19" s="72"/>
      <c r="U19" s="93" t="s">
        <v>76</v>
      </c>
      <c r="V19" s="44"/>
      <c r="W19" s="72"/>
      <c r="X19" s="72"/>
      <c r="Y19" s="72"/>
      <c r="Z19" s="87"/>
      <c r="AA19" s="10"/>
      <c r="AB19" s="72"/>
      <c r="AC19" s="87"/>
      <c r="AD19" s="10"/>
      <c r="AE19" s="10"/>
      <c r="AF19" s="10"/>
    </row>
    <row r="20" spans="1:32" ht="149.25" customHeight="1" x14ac:dyDescent="0.3">
      <c r="A20" s="127"/>
      <c r="B20" s="73"/>
      <c r="C20" s="73"/>
      <c r="D20" s="73"/>
      <c r="E20" s="73"/>
      <c r="F20" s="127"/>
      <c r="G20" s="73"/>
      <c r="H20" s="73"/>
      <c r="I20" s="143"/>
      <c r="J20" s="76"/>
      <c r="K20" s="51" t="s">
        <v>77</v>
      </c>
      <c r="L20" s="52" t="s">
        <v>78</v>
      </c>
      <c r="M20" s="53">
        <f>IF(L20="COMPLETA",10,IF(L20="INCOMPLETA",5,IF(L20="NO EXISTE",0,"")))</f>
        <v>10</v>
      </c>
      <c r="N20" s="82"/>
      <c r="O20" s="73"/>
      <c r="P20" s="73"/>
      <c r="Q20" s="73"/>
      <c r="R20" s="73"/>
      <c r="S20" s="73"/>
      <c r="T20" s="73"/>
      <c r="U20" s="88"/>
      <c r="V20" s="44"/>
      <c r="W20" s="73"/>
      <c r="X20" s="73"/>
      <c r="Y20" s="73"/>
      <c r="Z20" s="88"/>
      <c r="AA20" s="10"/>
      <c r="AB20" s="73"/>
      <c r="AC20" s="88"/>
      <c r="AD20" s="10"/>
      <c r="AE20" s="10"/>
      <c r="AF20" s="10"/>
    </row>
    <row r="21" spans="1:32" ht="120" customHeight="1" x14ac:dyDescent="0.3">
      <c r="A21" s="138">
        <v>2</v>
      </c>
      <c r="B21" s="139" t="s">
        <v>49</v>
      </c>
      <c r="C21" s="140" t="s">
        <v>79</v>
      </c>
      <c r="D21" s="140" t="s">
        <v>80</v>
      </c>
      <c r="E21" s="140" t="s">
        <v>81</v>
      </c>
      <c r="F21" s="125" t="s">
        <v>53</v>
      </c>
      <c r="G21" s="117" t="s">
        <v>54</v>
      </c>
      <c r="H21" s="71" t="str">
        <f>+CONCATENATE(F21," - ",G21)</f>
        <v>MEDIA - MODERADO</v>
      </c>
      <c r="I21" s="74" t="str">
        <f>+VLOOKUP(H21,Datos!D3:E27,2,FALSE)</f>
        <v>MODERADO</v>
      </c>
      <c r="J21" s="75" t="s">
        <v>82</v>
      </c>
      <c r="K21" s="41" t="s">
        <v>56</v>
      </c>
      <c r="L21" s="42" t="s">
        <v>57</v>
      </c>
      <c r="M21" s="43">
        <f>IF(L21="ASIGNADO",15,IF(L21="NO ASIGNADO",0,""))</f>
        <v>15</v>
      </c>
      <c r="N21" s="77">
        <f>SUM(M21:M27)</f>
        <v>95</v>
      </c>
      <c r="O21" s="79" t="s">
        <v>58</v>
      </c>
      <c r="P21" s="95">
        <f>IF(P24="DÉBIL",0,IF(P24="MODERADO",50,IF(P24="FUERTE",100,"")))</f>
        <v>50</v>
      </c>
      <c r="Q21" s="80" t="s">
        <v>59</v>
      </c>
      <c r="R21" s="80" t="str">
        <f>IF(AND(F21="MUY BAJA",Q24=2),"MUY BAJA",IF(AND(F21="BAJA",Q24=2),"MUY BAJA",IF(AND(F21="MEDIA",Q24=2),"MUY BAJA",IF(AND(F21="ALTA",Q24=2),"BAJA",IF(AND(F21="MUY ALTA",Q24=2),"MEDIA",IF(AND(F21="MUY BAJA",Q24=1),"MUY BAJA",IF(AND(F21="BAJA",Q24=1),"MUY BAJA",IF(AND(F21="MEDIA",Q24=1),"BAJA",IF(AND(F21="ALTA",Q24=1),"MEDIA",IF(AND(F21="MUY ALTA",Q24=1),"ALTA",F21))))))))))</f>
        <v>BAJA</v>
      </c>
      <c r="S21" s="89" t="str">
        <f>+CONCATENATE(R21," - ",G21)</f>
        <v>BAJA - MODERADO</v>
      </c>
      <c r="T21" s="90" t="str">
        <f>+VLOOKUP(S21,Datos!$D$3:$E$17,2,FALSE)</f>
        <v>MODERADO</v>
      </c>
      <c r="U21" s="94" t="s">
        <v>60</v>
      </c>
      <c r="V21" s="44"/>
      <c r="W21" s="84"/>
      <c r="X21" s="85" t="s">
        <v>83</v>
      </c>
      <c r="Y21" s="85" t="s">
        <v>84</v>
      </c>
      <c r="Z21" s="86"/>
      <c r="AA21" s="10"/>
      <c r="AB21" s="85" t="s">
        <v>85</v>
      </c>
      <c r="AC21" s="86"/>
      <c r="AD21" s="10"/>
      <c r="AE21" s="10"/>
      <c r="AF21" s="10"/>
    </row>
    <row r="22" spans="1:32" ht="120" customHeight="1" x14ac:dyDescent="0.3">
      <c r="A22" s="126"/>
      <c r="B22" s="72"/>
      <c r="C22" s="72"/>
      <c r="D22" s="72"/>
      <c r="E22" s="72"/>
      <c r="F22" s="126"/>
      <c r="G22" s="72"/>
      <c r="H22" s="72"/>
      <c r="I22" s="72"/>
      <c r="J22" s="72"/>
      <c r="K22" s="45" t="s">
        <v>64</v>
      </c>
      <c r="L22" s="46" t="s">
        <v>65</v>
      </c>
      <c r="M22" s="47">
        <f>IF(L22="ADECUADO",15,IF(L22="INADECUADO",0,""))</f>
        <v>15</v>
      </c>
      <c r="N22" s="78"/>
      <c r="O22" s="72"/>
      <c r="P22" s="72"/>
      <c r="Q22" s="76"/>
      <c r="R22" s="72"/>
      <c r="S22" s="72"/>
      <c r="T22" s="72"/>
      <c r="U22" s="87"/>
      <c r="V22" s="44"/>
      <c r="W22" s="72"/>
      <c r="X22" s="72"/>
      <c r="Y22" s="72"/>
      <c r="Z22" s="87"/>
      <c r="AA22" s="10"/>
      <c r="AB22" s="72"/>
      <c r="AC22" s="87"/>
      <c r="AD22" s="10"/>
      <c r="AE22" s="10"/>
      <c r="AF22" s="10"/>
    </row>
    <row r="23" spans="1:32" ht="120" customHeight="1" x14ac:dyDescent="0.3">
      <c r="A23" s="126"/>
      <c r="B23" s="72"/>
      <c r="C23" s="72"/>
      <c r="D23" s="72"/>
      <c r="E23" s="72"/>
      <c r="F23" s="126"/>
      <c r="G23" s="72"/>
      <c r="H23" s="72"/>
      <c r="I23" s="72"/>
      <c r="J23" s="72"/>
      <c r="K23" s="48" t="s">
        <v>66</v>
      </c>
      <c r="L23" s="46" t="s">
        <v>67</v>
      </c>
      <c r="M23" s="47">
        <f>IF(L23="OPORTUNA",15,IF(L23="INOPORTUNA",0,""))</f>
        <v>15</v>
      </c>
      <c r="N23" s="78"/>
      <c r="O23" s="72"/>
      <c r="P23" s="76"/>
      <c r="Q23" s="49" t="s">
        <v>68</v>
      </c>
      <c r="R23" s="72"/>
      <c r="S23" s="72"/>
      <c r="T23" s="72"/>
      <c r="U23" s="87"/>
      <c r="V23" s="44"/>
      <c r="W23" s="72"/>
      <c r="X23" s="72"/>
      <c r="Y23" s="72"/>
      <c r="Z23" s="87"/>
      <c r="AA23" s="10"/>
      <c r="AB23" s="72"/>
      <c r="AC23" s="87"/>
      <c r="AD23" s="10"/>
      <c r="AE23" s="10"/>
      <c r="AF23" s="10"/>
    </row>
    <row r="24" spans="1:32" ht="100.5" customHeight="1" x14ac:dyDescent="0.3">
      <c r="A24" s="126"/>
      <c r="B24" s="72"/>
      <c r="C24" s="72"/>
      <c r="D24" s="72"/>
      <c r="E24" s="72"/>
      <c r="F24" s="126"/>
      <c r="G24" s="72"/>
      <c r="H24" s="72"/>
      <c r="I24" s="72"/>
      <c r="J24" s="72"/>
      <c r="K24" s="45" t="s">
        <v>69</v>
      </c>
      <c r="L24" s="46" t="s">
        <v>70</v>
      </c>
      <c r="M24" s="47">
        <f>IF(L24="PREVENIR",15,IF(L24="DETECTAR",10,IF(L24="NO ES UN CONTROL",0,"")))</f>
        <v>10</v>
      </c>
      <c r="N24" s="81" t="str">
        <f>IF(N21&lt;86,"DÉBIL",IF(N21&lt;96,"MODERADO",IF(N21&lt;101,"FUERTE","")))</f>
        <v>MODERADO</v>
      </c>
      <c r="O24" s="72"/>
      <c r="P24" s="96" t="str">
        <f>IF(AND(N24="FUERTE",O21="FUERTE (SIEMPRE SE EJECUTA)"),"FUERTE",IF(OR(N24="DÉBIL",O21="DÉBIL (NO SE EJECUTA)"),"DÉBIL",IF(OR(N24="MODERADO",O21="MODERADO (ALGUNAS VECES)"),"MODERADO")))</f>
        <v>MODERADO</v>
      </c>
      <c r="Q24" s="83">
        <f>IF(AND($P$17="FUERTE",$Q$14="DIRECTAMENTE"),2,IF(AND($P$17="FUERTE",$Q$14="DIRECTAMENTE"),2,IF(AND($P$17="FUERTE",$Q$14="DIRECTAMENTE"),2,IF(AND($P$17="FUERTE",$Q$14="NO DISMINUYE"),0,IF(AND($P$17="MODERADO",$Q$14="DIRECTAMENTE"),1,IF(AND($P$17="MODERADO",$Q$14="DIRECTAMENTE"),1,IF(AND($P$17="MODERADO",$Q$14="DIRECTAMENTE"),1,IF(AND($P$17="MODERADO",$Q$14="NO DISMINUYE"),0,"N/A"))))))))</f>
        <v>1</v>
      </c>
      <c r="R24" s="72"/>
      <c r="S24" s="72"/>
      <c r="T24" s="72"/>
      <c r="U24" s="91" t="s">
        <v>71</v>
      </c>
      <c r="V24" s="50"/>
      <c r="W24" s="72"/>
      <c r="X24" s="72"/>
      <c r="Y24" s="72"/>
      <c r="Z24" s="87"/>
      <c r="AA24" s="10"/>
      <c r="AB24" s="72"/>
      <c r="AC24" s="87"/>
      <c r="AD24" s="10"/>
      <c r="AE24" s="10"/>
      <c r="AF24" s="10"/>
    </row>
    <row r="25" spans="1:32" ht="100.5" customHeight="1" x14ac:dyDescent="0.3">
      <c r="A25" s="126"/>
      <c r="B25" s="72"/>
      <c r="C25" s="72"/>
      <c r="D25" s="72"/>
      <c r="E25" s="72"/>
      <c r="F25" s="126"/>
      <c r="G25" s="72"/>
      <c r="H25" s="72"/>
      <c r="I25" s="72"/>
      <c r="J25" s="72"/>
      <c r="K25" s="45" t="s">
        <v>72</v>
      </c>
      <c r="L25" s="46" t="s">
        <v>73</v>
      </c>
      <c r="M25" s="47">
        <f>IF(L25="CONFIABLE",15,IF(L25="NO CONFIABLE",0,""))</f>
        <v>15</v>
      </c>
      <c r="N25" s="78"/>
      <c r="O25" s="72"/>
      <c r="P25" s="72"/>
      <c r="Q25" s="72"/>
      <c r="R25" s="72"/>
      <c r="S25" s="72"/>
      <c r="T25" s="72"/>
      <c r="U25" s="92"/>
      <c r="V25" s="50"/>
      <c r="W25" s="72"/>
      <c r="X25" s="72"/>
      <c r="Y25" s="72"/>
      <c r="Z25" s="87"/>
      <c r="AA25" s="10"/>
      <c r="AB25" s="72"/>
      <c r="AC25" s="87"/>
      <c r="AD25" s="10"/>
      <c r="AE25" s="10"/>
      <c r="AF25" s="10"/>
    </row>
    <row r="26" spans="1:32" ht="100.5" customHeight="1" x14ac:dyDescent="0.3">
      <c r="A26" s="126"/>
      <c r="B26" s="72"/>
      <c r="C26" s="72"/>
      <c r="D26" s="72"/>
      <c r="E26" s="72"/>
      <c r="F26" s="126"/>
      <c r="G26" s="72"/>
      <c r="H26" s="72"/>
      <c r="I26" s="72"/>
      <c r="J26" s="72"/>
      <c r="K26" s="45" t="s">
        <v>74</v>
      </c>
      <c r="L26" s="46" t="s">
        <v>75</v>
      </c>
      <c r="M26" s="47">
        <f>IF(L26="SE INVESTIGAN Y RESUELVEN OPORTUNAMENTE",15,IF(L26="NO SE INVESTIGAN,  NI  RESUELVEN OPORTUNAMENTE",0,""))</f>
        <v>15</v>
      </c>
      <c r="N26" s="78"/>
      <c r="O26" s="72"/>
      <c r="P26" s="72"/>
      <c r="Q26" s="72"/>
      <c r="R26" s="72"/>
      <c r="S26" s="72"/>
      <c r="T26" s="72"/>
      <c r="U26" s="93" t="s">
        <v>76</v>
      </c>
      <c r="V26" s="44"/>
      <c r="W26" s="72"/>
      <c r="X26" s="72"/>
      <c r="Y26" s="72"/>
      <c r="Z26" s="87"/>
      <c r="AA26" s="10"/>
      <c r="AB26" s="72"/>
      <c r="AC26" s="87"/>
      <c r="AD26" s="10"/>
      <c r="AE26" s="10"/>
      <c r="AF26" s="10"/>
    </row>
    <row r="27" spans="1:32" ht="149.25" customHeight="1" x14ac:dyDescent="0.3">
      <c r="A27" s="127"/>
      <c r="B27" s="73"/>
      <c r="C27" s="73"/>
      <c r="D27" s="73"/>
      <c r="E27" s="73"/>
      <c r="F27" s="127"/>
      <c r="G27" s="73"/>
      <c r="H27" s="73"/>
      <c r="I27" s="73"/>
      <c r="J27" s="76"/>
      <c r="K27" s="51" t="s">
        <v>77</v>
      </c>
      <c r="L27" s="52" t="s">
        <v>78</v>
      </c>
      <c r="M27" s="53">
        <f>IF(L27="COMPLETA",10,IF(L27="INCOMPLETA",5,IF(L27="NO EXISTE",0,"")))</f>
        <v>10</v>
      </c>
      <c r="N27" s="82"/>
      <c r="O27" s="73"/>
      <c r="P27" s="73"/>
      <c r="Q27" s="73"/>
      <c r="R27" s="73"/>
      <c r="S27" s="73"/>
      <c r="T27" s="73"/>
      <c r="U27" s="88"/>
      <c r="V27" s="44"/>
      <c r="W27" s="73"/>
      <c r="X27" s="73"/>
      <c r="Y27" s="73"/>
      <c r="Z27" s="88"/>
      <c r="AA27" s="10"/>
      <c r="AB27" s="73"/>
      <c r="AC27" s="88"/>
      <c r="AD27" s="10"/>
      <c r="AE27" s="10"/>
      <c r="AF27" s="10"/>
    </row>
    <row r="28" spans="1:32" ht="120" customHeight="1" x14ac:dyDescent="0.3">
      <c r="A28" s="138">
        <v>3</v>
      </c>
      <c r="B28" s="139" t="s">
        <v>49</v>
      </c>
      <c r="C28" s="140" t="s">
        <v>86</v>
      </c>
      <c r="D28" s="140" t="s">
        <v>87</v>
      </c>
      <c r="E28" s="140" t="s">
        <v>88</v>
      </c>
      <c r="F28" s="125" t="s">
        <v>53</v>
      </c>
      <c r="G28" s="117" t="s">
        <v>89</v>
      </c>
      <c r="H28" s="71" t="str">
        <f>+CONCATENATE(F28," - ",G28)</f>
        <v>MEDIA - MENOR</v>
      </c>
      <c r="I28" s="144" t="str">
        <f>+VLOOKUP(H28,Datos!D3:E27,2,FALSE)</f>
        <v>MODERADO</v>
      </c>
      <c r="J28" s="75" t="s">
        <v>90</v>
      </c>
      <c r="K28" s="41" t="s">
        <v>56</v>
      </c>
      <c r="L28" s="42" t="s">
        <v>57</v>
      </c>
      <c r="M28" s="43">
        <f>IF(L28="ASIGNADO",15,IF(L28="NO ASIGNADO",0,""))</f>
        <v>15</v>
      </c>
      <c r="N28" s="77">
        <f>SUM(M28:M34)</f>
        <v>95</v>
      </c>
      <c r="O28" s="79" t="s">
        <v>58</v>
      </c>
      <c r="P28" s="95">
        <f>IF(P31="DÉBIL",0,IF(P31="MODERADO",50,IF(P31="FUERTE",100,"")))</f>
        <v>50</v>
      </c>
      <c r="Q28" s="80" t="s">
        <v>59</v>
      </c>
      <c r="R28" s="80" t="str">
        <f>IF(AND(F28="MUY BAJA",Q31=2),"MUY BAJA",IF(AND(F28="BAJA",Q31=2),"MUY BAJA",IF(AND(F28="MEDIA",Q31=2),"MUY BAJA",IF(AND(F28="ALTA",Q31=2),"BAJA",IF(AND(F28="MUY ALTA",Q31=2),"MEDIA",IF(AND(F28="MUY BAJA",Q31=1),"MUY BAJA",IF(AND(F28="BAJA",Q31=1),"MUY BAJA",IF(AND(F28="MEDIA",Q31=1),"BAJA",IF(AND(F28="ALTA",Q31=1),"MEDIA",IF(AND(F28="MUY ALTA",Q31=1),"ALTA",F28))))))))))</f>
        <v>BAJA</v>
      </c>
      <c r="S28" s="89" t="str">
        <f>+CONCATENATE(R28," - ",G28)</f>
        <v>BAJA - MENOR</v>
      </c>
      <c r="T28" s="90" t="str">
        <f>+VLOOKUP(S28,Datos!$D$3:$E$17,2,FALSE)</f>
        <v>MODERADO</v>
      </c>
      <c r="U28" s="94" t="s">
        <v>60</v>
      </c>
      <c r="V28" s="44"/>
      <c r="W28" s="84"/>
      <c r="X28" s="85" t="s">
        <v>91</v>
      </c>
      <c r="Y28" s="85" t="s">
        <v>92</v>
      </c>
      <c r="Z28" s="86"/>
      <c r="AA28" s="10"/>
      <c r="AB28" s="85" t="s">
        <v>85</v>
      </c>
      <c r="AC28" s="86"/>
      <c r="AD28" s="10"/>
      <c r="AE28" s="10"/>
      <c r="AF28" s="10"/>
    </row>
    <row r="29" spans="1:32" ht="120" customHeight="1" x14ac:dyDescent="0.3">
      <c r="A29" s="126"/>
      <c r="B29" s="72"/>
      <c r="C29" s="72"/>
      <c r="D29" s="72"/>
      <c r="E29" s="72"/>
      <c r="F29" s="126"/>
      <c r="G29" s="72"/>
      <c r="H29" s="72"/>
      <c r="I29" s="72"/>
      <c r="J29" s="72"/>
      <c r="K29" s="45" t="s">
        <v>64</v>
      </c>
      <c r="L29" s="46" t="s">
        <v>65</v>
      </c>
      <c r="M29" s="47">
        <f>IF(L29="ADECUADO",15,IF(L29="INADECUADO",0,""))</f>
        <v>15</v>
      </c>
      <c r="N29" s="78"/>
      <c r="O29" s="72"/>
      <c r="P29" s="72"/>
      <c r="Q29" s="76"/>
      <c r="R29" s="72"/>
      <c r="S29" s="72"/>
      <c r="T29" s="72"/>
      <c r="U29" s="87"/>
      <c r="V29" s="44"/>
      <c r="W29" s="72"/>
      <c r="X29" s="72"/>
      <c r="Y29" s="72"/>
      <c r="Z29" s="87"/>
      <c r="AA29" s="10"/>
      <c r="AB29" s="72"/>
      <c r="AC29" s="87"/>
      <c r="AD29" s="10"/>
      <c r="AE29" s="10"/>
      <c r="AF29" s="10"/>
    </row>
    <row r="30" spans="1:32" ht="120" customHeight="1" x14ac:dyDescent="0.3">
      <c r="A30" s="126"/>
      <c r="B30" s="72"/>
      <c r="C30" s="72"/>
      <c r="D30" s="72"/>
      <c r="E30" s="72"/>
      <c r="F30" s="126"/>
      <c r="G30" s="72"/>
      <c r="H30" s="72"/>
      <c r="I30" s="72"/>
      <c r="J30" s="72"/>
      <c r="K30" s="48" t="s">
        <v>66</v>
      </c>
      <c r="L30" s="46" t="s">
        <v>67</v>
      </c>
      <c r="M30" s="47">
        <f>IF(L30="OPORTUNA",15,IF(L30="INOPORTUNA",0,""))</f>
        <v>15</v>
      </c>
      <c r="N30" s="78"/>
      <c r="O30" s="72"/>
      <c r="P30" s="76"/>
      <c r="Q30" s="49" t="s">
        <v>68</v>
      </c>
      <c r="R30" s="72"/>
      <c r="S30" s="72"/>
      <c r="T30" s="72"/>
      <c r="U30" s="87"/>
      <c r="V30" s="44"/>
      <c r="W30" s="72"/>
      <c r="X30" s="72"/>
      <c r="Y30" s="72"/>
      <c r="Z30" s="87"/>
      <c r="AA30" s="10"/>
      <c r="AB30" s="72"/>
      <c r="AC30" s="87"/>
      <c r="AD30" s="10"/>
      <c r="AE30" s="10"/>
      <c r="AF30" s="10"/>
    </row>
    <row r="31" spans="1:32" ht="100.5" customHeight="1" x14ac:dyDescent="0.3">
      <c r="A31" s="126"/>
      <c r="B31" s="72"/>
      <c r="C31" s="72"/>
      <c r="D31" s="72"/>
      <c r="E31" s="72"/>
      <c r="F31" s="126"/>
      <c r="G31" s="72"/>
      <c r="H31" s="72"/>
      <c r="I31" s="72"/>
      <c r="J31" s="72"/>
      <c r="K31" s="45" t="s">
        <v>69</v>
      </c>
      <c r="L31" s="46" t="s">
        <v>70</v>
      </c>
      <c r="M31" s="47">
        <f>IF(L31="PREVENIR",15,IF(L31="DETECTAR",10,IF(L31="NO ES UN CONTROL",0,"")))</f>
        <v>10</v>
      </c>
      <c r="N31" s="81" t="str">
        <f>IF(N28&lt;86,"DÉBIL",IF(N28&lt;96,"MODERADO",IF(N28&lt;101,"FUERTE","")))</f>
        <v>MODERADO</v>
      </c>
      <c r="O31" s="72"/>
      <c r="P31" s="96" t="str">
        <f>IF(AND(N31="FUERTE",O28="FUERTE (SIEMPRE SE EJECUTA)"),"FUERTE",IF(OR(N31="DÉBIL",O28="DÉBIL (NO SE EJECUTA)"),"DÉBIL",IF(OR(N31="MODERADO",O28="MODERADO (ALGUNAS VECES)"),"MODERADO")))</f>
        <v>MODERADO</v>
      </c>
      <c r="Q31" s="83">
        <f>IF(AND($P$17="FUERTE",$Q$14="DIRECTAMENTE"),2,IF(AND($P$17="FUERTE",$Q$14="DIRECTAMENTE"),2,IF(AND($P$17="FUERTE",$Q$14="DIRECTAMENTE"),2,IF(AND($P$17="FUERTE",$Q$14="NO DISMINUYE"),0,IF(AND($P$17="MODERADO",$Q$14="DIRECTAMENTE"),1,IF(AND($P$17="MODERADO",$Q$14="DIRECTAMENTE"),1,IF(AND($P$17="MODERADO",$Q$14="DIRECTAMENTE"),1,IF(AND($P$17="MODERADO",$Q$14="NO DISMINUYE"),0,"N/A"))))))))</f>
        <v>1</v>
      </c>
      <c r="R31" s="72"/>
      <c r="S31" s="72"/>
      <c r="T31" s="72"/>
      <c r="U31" s="91" t="s">
        <v>71</v>
      </c>
      <c r="V31" s="50"/>
      <c r="W31" s="72"/>
      <c r="X31" s="72"/>
      <c r="Y31" s="72"/>
      <c r="Z31" s="87"/>
      <c r="AA31" s="10"/>
      <c r="AB31" s="72"/>
      <c r="AC31" s="87"/>
      <c r="AD31" s="10"/>
      <c r="AE31" s="10"/>
      <c r="AF31" s="10"/>
    </row>
    <row r="32" spans="1:32" ht="100.5" customHeight="1" x14ac:dyDescent="0.3">
      <c r="A32" s="126"/>
      <c r="B32" s="72"/>
      <c r="C32" s="72"/>
      <c r="D32" s="72"/>
      <c r="E32" s="72"/>
      <c r="F32" s="126"/>
      <c r="G32" s="72"/>
      <c r="H32" s="72"/>
      <c r="I32" s="72"/>
      <c r="J32" s="72"/>
      <c r="K32" s="45" t="s">
        <v>72</v>
      </c>
      <c r="L32" s="46" t="s">
        <v>73</v>
      </c>
      <c r="M32" s="47">
        <f>IF(L32="CONFIABLE",15,IF(L32="NO CONFIABLE",0,""))</f>
        <v>15</v>
      </c>
      <c r="N32" s="78"/>
      <c r="O32" s="72"/>
      <c r="P32" s="72"/>
      <c r="Q32" s="72"/>
      <c r="R32" s="72"/>
      <c r="S32" s="72"/>
      <c r="T32" s="72"/>
      <c r="U32" s="92"/>
      <c r="V32" s="50"/>
      <c r="W32" s="72"/>
      <c r="X32" s="72"/>
      <c r="Y32" s="72"/>
      <c r="Z32" s="87"/>
      <c r="AA32" s="10"/>
      <c r="AB32" s="72"/>
      <c r="AC32" s="87"/>
      <c r="AD32" s="10"/>
      <c r="AE32" s="10"/>
      <c r="AF32" s="10"/>
    </row>
    <row r="33" spans="1:32" ht="100.5" customHeight="1" x14ac:dyDescent="0.3">
      <c r="A33" s="126"/>
      <c r="B33" s="72"/>
      <c r="C33" s="72"/>
      <c r="D33" s="72"/>
      <c r="E33" s="72"/>
      <c r="F33" s="126"/>
      <c r="G33" s="72"/>
      <c r="H33" s="72"/>
      <c r="I33" s="72"/>
      <c r="J33" s="72"/>
      <c r="K33" s="45" t="s">
        <v>74</v>
      </c>
      <c r="L33" s="46" t="s">
        <v>75</v>
      </c>
      <c r="M33" s="47">
        <f>IF(L33="SE INVESTIGAN Y RESUELVEN OPORTUNAMENTE",15,IF(L33="NO SE INVESTIGAN,  NI  RESUELVEN OPORTUNAMENTE",0,""))</f>
        <v>15</v>
      </c>
      <c r="N33" s="78"/>
      <c r="O33" s="72"/>
      <c r="P33" s="72"/>
      <c r="Q33" s="72"/>
      <c r="R33" s="72"/>
      <c r="S33" s="72"/>
      <c r="T33" s="72"/>
      <c r="U33" s="93" t="s">
        <v>76</v>
      </c>
      <c r="V33" s="44"/>
      <c r="W33" s="72"/>
      <c r="X33" s="72"/>
      <c r="Y33" s="72"/>
      <c r="Z33" s="87"/>
      <c r="AA33" s="10"/>
      <c r="AB33" s="72"/>
      <c r="AC33" s="87"/>
      <c r="AD33" s="10"/>
      <c r="AE33" s="10"/>
      <c r="AF33" s="10"/>
    </row>
    <row r="34" spans="1:32" ht="149.25" customHeight="1" x14ac:dyDescent="0.3">
      <c r="A34" s="127"/>
      <c r="B34" s="73"/>
      <c r="C34" s="73"/>
      <c r="D34" s="73"/>
      <c r="E34" s="73"/>
      <c r="F34" s="127"/>
      <c r="G34" s="73"/>
      <c r="H34" s="73"/>
      <c r="I34" s="73"/>
      <c r="J34" s="76"/>
      <c r="K34" s="51" t="s">
        <v>77</v>
      </c>
      <c r="L34" s="52" t="s">
        <v>78</v>
      </c>
      <c r="M34" s="53">
        <f>IF(L34="COMPLETA",10,IF(L34="INCOMPLETA",5,IF(L34="NO EXISTE",0,"")))</f>
        <v>10</v>
      </c>
      <c r="N34" s="82"/>
      <c r="O34" s="73"/>
      <c r="P34" s="73"/>
      <c r="Q34" s="73"/>
      <c r="R34" s="73"/>
      <c r="S34" s="73"/>
      <c r="T34" s="73"/>
      <c r="U34" s="88"/>
      <c r="V34" s="44"/>
      <c r="W34" s="73"/>
      <c r="X34" s="73"/>
      <c r="Y34" s="73"/>
      <c r="Z34" s="88"/>
      <c r="AA34" s="10"/>
      <c r="AB34" s="73"/>
      <c r="AC34" s="88"/>
      <c r="AD34" s="10"/>
      <c r="AE34" s="10"/>
      <c r="AF34" s="10"/>
    </row>
    <row r="35" spans="1:32" ht="120" customHeight="1" x14ac:dyDescent="0.3">
      <c r="A35" s="138">
        <v>4</v>
      </c>
      <c r="B35" s="139" t="s">
        <v>93</v>
      </c>
      <c r="C35" s="140" t="s">
        <v>94</v>
      </c>
      <c r="D35" s="140" t="s">
        <v>95</v>
      </c>
      <c r="E35" s="140" t="s">
        <v>96</v>
      </c>
      <c r="F35" s="125" t="s">
        <v>53</v>
      </c>
      <c r="G35" s="117" t="s">
        <v>89</v>
      </c>
      <c r="H35" s="71" t="str">
        <f>+CONCATENATE(F35," - ",G35)</f>
        <v>MEDIA - MENOR</v>
      </c>
      <c r="I35" s="74" t="str">
        <f>+VLOOKUP(H35,Datos!D3:E27,2,FALSE)</f>
        <v>MODERADO</v>
      </c>
      <c r="J35" s="75" t="s">
        <v>97</v>
      </c>
      <c r="K35" s="41" t="s">
        <v>56</v>
      </c>
      <c r="L35" s="42" t="s">
        <v>57</v>
      </c>
      <c r="M35" s="43">
        <f>IF(L35="ASIGNADO",15,IF(L35="NO ASIGNADO",0,""))</f>
        <v>15</v>
      </c>
      <c r="N35" s="77">
        <f>SUM(M35:M41)</f>
        <v>100</v>
      </c>
      <c r="O35" s="79" t="s">
        <v>58</v>
      </c>
      <c r="P35" s="95">
        <f>IF(P38="DÉBIL",0,IF(P38="MODERADO",50,IF(P38="FUERTE",100,"")))</f>
        <v>100</v>
      </c>
      <c r="Q35" s="80" t="s">
        <v>59</v>
      </c>
      <c r="R35" s="80" t="str">
        <f>IF(AND(F35="MUY BAJA",Q38=2),"MUY BAJA",IF(AND(F35="BAJA",Q38=2),"MUY BAJA",IF(AND(F35="MEDIA",Q38=2),"MUY BAJA",IF(AND(F35="ALTA",Q38=2),"BAJA",IF(AND(F35="MUY ALTA",Q38=2),"MEDIA",IF(AND(F35="MUY BAJA",Q38=1),"MUY BAJA",IF(AND(F35="BAJA",Q38=1),"MUY BAJA",IF(AND(F35="MEDIA",Q38=1),"BAJA",IF(AND(F35="ALTA",Q38=1),"MEDIA",IF(AND(F35="MUY ALTA",Q38=1),"ALTA",F35))))))))))</f>
        <v>BAJA</v>
      </c>
      <c r="S35" s="89" t="str">
        <f>+CONCATENATE(R35," - ",G35)</f>
        <v>BAJA - MENOR</v>
      </c>
      <c r="T35" s="90" t="str">
        <f>+VLOOKUP(S35,Datos!$D$3:$E$17,2,FALSE)</f>
        <v>MODERADO</v>
      </c>
      <c r="U35" s="94" t="s">
        <v>98</v>
      </c>
      <c r="V35" s="44"/>
      <c r="W35" s="84"/>
      <c r="X35" s="85" t="s">
        <v>99</v>
      </c>
      <c r="Y35" s="85" t="s">
        <v>100</v>
      </c>
      <c r="Z35" s="86"/>
      <c r="AA35" s="10"/>
      <c r="AB35" s="85" t="s">
        <v>85</v>
      </c>
      <c r="AC35" s="86"/>
      <c r="AD35" s="10"/>
      <c r="AE35" s="10"/>
      <c r="AF35" s="10"/>
    </row>
    <row r="36" spans="1:32" ht="90" customHeight="1" x14ac:dyDescent="0.3">
      <c r="A36" s="126"/>
      <c r="B36" s="72"/>
      <c r="C36" s="72"/>
      <c r="D36" s="72"/>
      <c r="E36" s="72"/>
      <c r="F36" s="126"/>
      <c r="G36" s="72"/>
      <c r="H36" s="72"/>
      <c r="I36" s="72"/>
      <c r="J36" s="72"/>
      <c r="K36" s="45" t="s">
        <v>64</v>
      </c>
      <c r="L36" s="46" t="s">
        <v>65</v>
      </c>
      <c r="M36" s="47">
        <f>IF(L36="ADECUADO",15,IF(L36="INADECUADO",0,""))</f>
        <v>15</v>
      </c>
      <c r="N36" s="78"/>
      <c r="O36" s="72"/>
      <c r="P36" s="72"/>
      <c r="Q36" s="76"/>
      <c r="R36" s="72"/>
      <c r="S36" s="72"/>
      <c r="T36" s="72"/>
      <c r="U36" s="87"/>
      <c r="V36" s="44"/>
      <c r="W36" s="72"/>
      <c r="X36" s="72"/>
      <c r="Y36" s="72"/>
      <c r="Z36" s="87"/>
      <c r="AA36" s="10"/>
      <c r="AB36" s="72"/>
      <c r="AC36" s="87"/>
      <c r="AD36" s="10"/>
      <c r="AE36" s="10"/>
      <c r="AF36" s="10"/>
    </row>
    <row r="37" spans="1:32" ht="120" customHeight="1" x14ac:dyDescent="0.3">
      <c r="A37" s="126"/>
      <c r="B37" s="72"/>
      <c r="C37" s="72"/>
      <c r="D37" s="72"/>
      <c r="E37" s="72"/>
      <c r="F37" s="126"/>
      <c r="G37" s="72"/>
      <c r="H37" s="72"/>
      <c r="I37" s="72"/>
      <c r="J37" s="72"/>
      <c r="K37" s="48" t="s">
        <v>66</v>
      </c>
      <c r="L37" s="46" t="s">
        <v>67</v>
      </c>
      <c r="M37" s="47">
        <f>IF(L37="OPORTUNA",15,IF(L37="INOPORTUNA",0,""))</f>
        <v>15</v>
      </c>
      <c r="N37" s="78"/>
      <c r="O37" s="72"/>
      <c r="P37" s="76"/>
      <c r="Q37" s="49" t="s">
        <v>68</v>
      </c>
      <c r="R37" s="72"/>
      <c r="S37" s="72"/>
      <c r="T37" s="72"/>
      <c r="U37" s="87"/>
      <c r="V37" s="44"/>
      <c r="W37" s="72"/>
      <c r="X37" s="72"/>
      <c r="Y37" s="72"/>
      <c r="Z37" s="87"/>
      <c r="AA37" s="10"/>
      <c r="AB37" s="72"/>
      <c r="AC37" s="87"/>
      <c r="AD37" s="10"/>
      <c r="AE37" s="10"/>
      <c r="AF37" s="10"/>
    </row>
    <row r="38" spans="1:32" ht="56.25" customHeight="1" x14ac:dyDescent="0.3">
      <c r="A38" s="126"/>
      <c r="B38" s="72"/>
      <c r="C38" s="72"/>
      <c r="D38" s="72"/>
      <c r="E38" s="72"/>
      <c r="F38" s="126"/>
      <c r="G38" s="72"/>
      <c r="H38" s="72"/>
      <c r="I38" s="72"/>
      <c r="J38" s="72"/>
      <c r="K38" s="45" t="s">
        <v>69</v>
      </c>
      <c r="L38" s="46" t="s">
        <v>101</v>
      </c>
      <c r="M38" s="47">
        <f>IF(L38="PREVENIR",15,IF(L38="DETECTAR",10,IF(L38="NO ES UN CONTROL",0,"")))</f>
        <v>15</v>
      </c>
      <c r="N38" s="81" t="str">
        <f>IF(N35&lt;86,"DÉBIL",IF(N35&lt;96,"MODERADO",IF(N35&lt;101,"FUERTE","")))</f>
        <v>FUERTE</v>
      </c>
      <c r="O38" s="72"/>
      <c r="P38" s="96" t="str">
        <f>IF(AND(N38="FUERTE",O35="FUERTE (SIEMPRE SE EJECUTA)"),"FUERTE",IF(OR(N38="DÉBIL",O35="DÉBIL (NO SE EJECUTA)"),"DÉBIL",IF(OR(N38="MODERADO",O35="MODERADO (ALGUNAS VECES)"),"MODERADO")))</f>
        <v>FUERTE</v>
      </c>
      <c r="Q38" s="83">
        <f>IF(AND($P$17="FUERTE",$Q$14="DIRECTAMENTE"),2,IF(AND($P$17="FUERTE",$Q$14="DIRECTAMENTE"),2,IF(AND($P$17="FUERTE",$Q$14="DIRECTAMENTE"),2,IF(AND($P$17="FUERTE",$Q$14="NO DISMINUYE"),0,IF(AND($P$17="MODERADO",$Q$14="DIRECTAMENTE"),1,IF(AND($P$17="MODERADO",$Q$14="DIRECTAMENTE"),1,IF(AND($P$17="MODERADO",$Q$14="DIRECTAMENTE"),1,IF(AND($P$17="MODERADO",$Q$14="NO DISMINUYE"),0,"N/A"))))))))</f>
        <v>1</v>
      </c>
      <c r="R38" s="72"/>
      <c r="S38" s="72"/>
      <c r="T38" s="72"/>
      <c r="U38" s="91" t="s">
        <v>71</v>
      </c>
      <c r="V38" s="50"/>
      <c r="W38" s="72"/>
      <c r="X38" s="72"/>
      <c r="Y38" s="72"/>
      <c r="Z38" s="87"/>
      <c r="AA38" s="10"/>
      <c r="AB38" s="72"/>
      <c r="AC38" s="87"/>
      <c r="AD38" s="10"/>
      <c r="AE38" s="10"/>
      <c r="AF38" s="10"/>
    </row>
    <row r="39" spans="1:32" ht="62.25" customHeight="1" x14ac:dyDescent="0.3">
      <c r="A39" s="126"/>
      <c r="B39" s="72"/>
      <c r="C39" s="72"/>
      <c r="D39" s="72"/>
      <c r="E39" s="72"/>
      <c r="F39" s="126"/>
      <c r="G39" s="72"/>
      <c r="H39" s="72"/>
      <c r="I39" s="72"/>
      <c r="J39" s="72"/>
      <c r="K39" s="45" t="s">
        <v>72</v>
      </c>
      <c r="L39" s="46" t="s">
        <v>73</v>
      </c>
      <c r="M39" s="47">
        <f>IF(L39="CONFIABLE",15,IF(L39="NO CONFIABLE",0,""))</f>
        <v>15</v>
      </c>
      <c r="N39" s="78"/>
      <c r="O39" s="72"/>
      <c r="P39" s="72"/>
      <c r="Q39" s="72"/>
      <c r="R39" s="72"/>
      <c r="S39" s="72"/>
      <c r="T39" s="72"/>
      <c r="U39" s="92"/>
      <c r="V39" s="50"/>
      <c r="W39" s="72"/>
      <c r="X39" s="72"/>
      <c r="Y39" s="72"/>
      <c r="Z39" s="87"/>
      <c r="AA39" s="10"/>
      <c r="AB39" s="72"/>
      <c r="AC39" s="87"/>
      <c r="AD39" s="10"/>
      <c r="AE39" s="10"/>
      <c r="AF39" s="10"/>
    </row>
    <row r="40" spans="1:32" ht="100.5" customHeight="1" x14ac:dyDescent="0.3">
      <c r="A40" s="126"/>
      <c r="B40" s="72"/>
      <c r="C40" s="72"/>
      <c r="D40" s="72"/>
      <c r="E40" s="72"/>
      <c r="F40" s="126"/>
      <c r="G40" s="72"/>
      <c r="H40" s="72"/>
      <c r="I40" s="72"/>
      <c r="J40" s="72"/>
      <c r="K40" s="45" t="s">
        <v>74</v>
      </c>
      <c r="L40" s="46" t="s">
        <v>75</v>
      </c>
      <c r="M40" s="47">
        <f>IF(L40="SE INVESTIGAN Y RESUELVEN OPORTUNAMENTE",15,IF(L40="NO SE INVESTIGAN,  NI  RESUELVEN OPORTUNAMENTE",0,""))</f>
        <v>15</v>
      </c>
      <c r="N40" s="78"/>
      <c r="O40" s="72"/>
      <c r="P40" s="72"/>
      <c r="Q40" s="72"/>
      <c r="R40" s="72"/>
      <c r="S40" s="72"/>
      <c r="T40" s="72"/>
      <c r="U40" s="93" t="s">
        <v>76</v>
      </c>
      <c r="V40" s="44"/>
      <c r="W40" s="72"/>
      <c r="X40" s="72"/>
      <c r="Y40" s="72"/>
      <c r="Z40" s="87"/>
      <c r="AA40" s="10"/>
      <c r="AB40" s="72"/>
      <c r="AC40" s="87"/>
      <c r="AD40" s="10"/>
      <c r="AE40" s="10"/>
      <c r="AF40" s="10"/>
    </row>
    <row r="41" spans="1:32" ht="72" customHeight="1" x14ac:dyDescent="0.3">
      <c r="A41" s="127"/>
      <c r="B41" s="73"/>
      <c r="C41" s="73"/>
      <c r="D41" s="73"/>
      <c r="E41" s="73"/>
      <c r="F41" s="127"/>
      <c r="G41" s="73"/>
      <c r="H41" s="73"/>
      <c r="I41" s="73"/>
      <c r="J41" s="76"/>
      <c r="K41" s="51" t="s">
        <v>77</v>
      </c>
      <c r="L41" s="52" t="s">
        <v>78</v>
      </c>
      <c r="M41" s="53">
        <f>IF(L41="COMPLETA",10,IF(L41="INCOMPLETA",5,IF(L41="NO EXISTE",0,"")))</f>
        <v>10</v>
      </c>
      <c r="N41" s="82"/>
      <c r="O41" s="73"/>
      <c r="P41" s="73"/>
      <c r="Q41" s="73"/>
      <c r="R41" s="73"/>
      <c r="S41" s="73"/>
      <c r="T41" s="73"/>
      <c r="U41" s="88"/>
      <c r="V41" s="44"/>
      <c r="W41" s="73"/>
      <c r="X41" s="73"/>
      <c r="Y41" s="73"/>
      <c r="Z41" s="88"/>
      <c r="AA41" s="10"/>
      <c r="AB41" s="73"/>
      <c r="AC41" s="88"/>
      <c r="AD41" s="10"/>
      <c r="AE41" s="10"/>
      <c r="AF41" s="10"/>
    </row>
    <row r="42" spans="1:32" ht="68.25" customHeight="1" x14ac:dyDescent="0.3">
      <c r="A42" s="138">
        <v>5</v>
      </c>
      <c r="B42" s="139" t="s">
        <v>102</v>
      </c>
      <c r="C42" s="140" t="s">
        <v>103</v>
      </c>
      <c r="D42" s="140" t="s">
        <v>104</v>
      </c>
      <c r="E42" s="140" t="s">
        <v>105</v>
      </c>
      <c r="F42" s="125" t="s">
        <v>106</v>
      </c>
      <c r="G42" s="117" t="s">
        <v>89</v>
      </c>
      <c r="H42" s="71" t="str">
        <f>+CONCATENATE(F42," - ",G42)</f>
        <v>BAJA - MENOR</v>
      </c>
      <c r="I42" s="74" t="str">
        <f>+VLOOKUP(H42,Datos!D3:E27,2,FALSE)</f>
        <v>MODERADO</v>
      </c>
      <c r="J42" s="75" t="s">
        <v>107</v>
      </c>
      <c r="K42" s="41" t="s">
        <v>56</v>
      </c>
      <c r="L42" s="42" t="s">
        <v>57</v>
      </c>
      <c r="M42" s="43">
        <f>IF(L42="ASIGNADO",15,IF(L42="NO ASIGNADO",0,""))</f>
        <v>15</v>
      </c>
      <c r="N42" s="77">
        <f>SUM(M42:M48)</f>
        <v>100</v>
      </c>
      <c r="O42" s="79" t="s">
        <v>58</v>
      </c>
      <c r="P42" s="95">
        <f>IF(P45="DÉBIL",0,IF(P45="MODERADO",50,IF(P45="FUERTE",100,"")))</f>
        <v>100</v>
      </c>
      <c r="Q42" s="80" t="s">
        <v>59</v>
      </c>
      <c r="R42" s="80" t="str">
        <f>IF(AND(F42="MUY BAJA",Q45=2),"MUY BAJA",IF(AND(F42="BAJA",Q45=2),"MUY BAJA",IF(AND(F42="MEDIA",Q45=2),"MUY BAJA",IF(AND(F42="ALTA",Q45=2),"BAJA",IF(AND(F42="MUY ALTA",Q45=2),"MEDIA",IF(AND(F42="MUY BAJA",Q45=1),"MUY BAJA",IF(AND(F42="BAJA",Q45=1),"MUY BAJA",IF(AND(F42="MEDIA",Q45=1),"BAJA",IF(AND(F42="ALTA",Q45=1),"MEDIA",IF(AND(F42="MUY ALTA",Q45=1),"ALTA",F42))))))))))</f>
        <v>MUY BAJA</v>
      </c>
      <c r="S42" s="89" t="str">
        <f>+CONCATENATE(R42," - ",G42)</f>
        <v>MUY BAJA - MENOR</v>
      </c>
      <c r="T42" s="90" t="str">
        <f>+VLOOKUP(S42,Datos!$D$3:$E$17,2,FALSE)</f>
        <v>BAJO</v>
      </c>
      <c r="U42" s="94" t="s">
        <v>108</v>
      </c>
      <c r="V42" s="44"/>
      <c r="W42" s="84"/>
      <c r="X42" s="85" t="s">
        <v>109</v>
      </c>
      <c r="Y42" s="85" t="s">
        <v>110</v>
      </c>
      <c r="Z42" s="86"/>
      <c r="AA42" s="10"/>
      <c r="AB42" s="85" t="s">
        <v>111</v>
      </c>
      <c r="AC42" s="86"/>
      <c r="AD42" s="10"/>
      <c r="AE42" s="10"/>
      <c r="AF42" s="10"/>
    </row>
    <row r="43" spans="1:32" ht="72" customHeight="1" x14ac:dyDescent="0.3">
      <c r="A43" s="126"/>
      <c r="B43" s="72"/>
      <c r="C43" s="72"/>
      <c r="D43" s="72"/>
      <c r="E43" s="72"/>
      <c r="F43" s="126"/>
      <c r="G43" s="72"/>
      <c r="H43" s="72"/>
      <c r="I43" s="72"/>
      <c r="J43" s="72"/>
      <c r="K43" s="45" t="s">
        <v>64</v>
      </c>
      <c r="L43" s="46" t="s">
        <v>65</v>
      </c>
      <c r="M43" s="47">
        <f>IF(L43="ADECUADO",15,IF(L43="INADECUADO",0,""))</f>
        <v>15</v>
      </c>
      <c r="N43" s="78"/>
      <c r="O43" s="72"/>
      <c r="P43" s="72"/>
      <c r="Q43" s="76"/>
      <c r="R43" s="72"/>
      <c r="S43" s="72"/>
      <c r="T43" s="72"/>
      <c r="U43" s="87"/>
      <c r="V43" s="44"/>
      <c r="W43" s="72"/>
      <c r="X43" s="72"/>
      <c r="Y43" s="72"/>
      <c r="Z43" s="87"/>
      <c r="AA43" s="10"/>
      <c r="AB43" s="72"/>
      <c r="AC43" s="87"/>
      <c r="AD43" s="10"/>
      <c r="AE43" s="10"/>
      <c r="AF43" s="10"/>
    </row>
    <row r="44" spans="1:32" ht="72" customHeight="1" x14ac:dyDescent="0.3">
      <c r="A44" s="126"/>
      <c r="B44" s="72"/>
      <c r="C44" s="72"/>
      <c r="D44" s="72"/>
      <c r="E44" s="72"/>
      <c r="F44" s="126"/>
      <c r="G44" s="72"/>
      <c r="H44" s="72"/>
      <c r="I44" s="72"/>
      <c r="J44" s="72"/>
      <c r="K44" s="48" t="s">
        <v>66</v>
      </c>
      <c r="L44" s="46" t="s">
        <v>67</v>
      </c>
      <c r="M44" s="47">
        <f>IF(L44="OPORTUNA",15,IF(L44="INOPORTUNA",0,""))</f>
        <v>15</v>
      </c>
      <c r="N44" s="78"/>
      <c r="O44" s="72"/>
      <c r="P44" s="76"/>
      <c r="Q44" s="49" t="s">
        <v>68</v>
      </c>
      <c r="R44" s="72"/>
      <c r="S44" s="72"/>
      <c r="T44" s="72"/>
      <c r="U44" s="87"/>
      <c r="V44" s="44"/>
      <c r="W44" s="72"/>
      <c r="X44" s="72"/>
      <c r="Y44" s="72"/>
      <c r="Z44" s="87"/>
      <c r="AA44" s="10"/>
      <c r="AB44" s="72"/>
      <c r="AC44" s="87"/>
      <c r="AD44" s="10"/>
      <c r="AE44" s="10"/>
      <c r="AF44" s="10"/>
    </row>
    <row r="45" spans="1:32" ht="93.75" customHeight="1" x14ac:dyDescent="0.3">
      <c r="A45" s="126"/>
      <c r="B45" s="72"/>
      <c r="C45" s="72"/>
      <c r="D45" s="72"/>
      <c r="E45" s="72"/>
      <c r="F45" s="126"/>
      <c r="G45" s="72"/>
      <c r="H45" s="72"/>
      <c r="I45" s="72"/>
      <c r="J45" s="72"/>
      <c r="K45" s="45" t="s">
        <v>69</v>
      </c>
      <c r="L45" s="46" t="s">
        <v>101</v>
      </c>
      <c r="M45" s="47">
        <f>IF(L45="PREVENIR",15,IF(L45="DETECTAR",10,IF(L45="NO ES UN CONTROL",0,"")))</f>
        <v>15</v>
      </c>
      <c r="N45" s="81" t="str">
        <f>IF(N42&lt;86,"DÉBIL",IF(N42&lt;96,"MODERADO",IF(N42&lt;101,"FUERTE","")))</f>
        <v>FUERTE</v>
      </c>
      <c r="O45" s="72"/>
      <c r="P45" s="96" t="str">
        <f>IF(AND(N45="FUERTE",O42="FUERTE (SIEMPRE SE EJECUTA)"),"FUERTE",IF(OR(N45="DÉBIL",O42="DÉBIL (NO SE EJECUTA)"),"DÉBIL",IF(OR(N45="MODERADO",O42="MODERADO (ALGUNAS VECES)"),"MODERADO")))</f>
        <v>FUERTE</v>
      </c>
      <c r="Q45" s="83">
        <f>IF(AND($P$17="FUERTE",$Q$14="DIRECTAMENTE"),2,IF(AND($P$17="FUERTE",$Q$14="DIRECTAMENTE"),2,IF(AND($P$17="FUERTE",$Q$14="DIRECTAMENTE"),2,IF(AND($P$17="FUERTE",$Q$14="NO DISMINUYE"),0,IF(AND($P$17="MODERADO",$Q$14="DIRECTAMENTE"),1,IF(AND($P$17="MODERADO",$Q$14="DIRECTAMENTE"),1,IF(AND($P$17="MODERADO",$Q$14="DIRECTAMENTE"),1,IF(AND($P$17="MODERADO",$Q$14="NO DISMINUYE"),0,"N/A"))))))))</f>
        <v>1</v>
      </c>
      <c r="R45" s="72"/>
      <c r="S45" s="72"/>
      <c r="T45" s="72"/>
      <c r="U45" s="91" t="s">
        <v>71</v>
      </c>
      <c r="V45" s="50"/>
      <c r="W45" s="72"/>
      <c r="X45" s="72"/>
      <c r="Y45" s="72"/>
      <c r="Z45" s="87"/>
      <c r="AA45" s="10"/>
      <c r="AB45" s="72"/>
      <c r="AC45" s="87"/>
      <c r="AD45" s="10"/>
      <c r="AE45" s="10"/>
      <c r="AF45" s="10"/>
    </row>
    <row r="46" spans="1:32" ht="57" customHeight="1" x14ac:dyDescent="0.3">
      <c r="A46" s="126"/>
      <c r="B46" s="72"/>
      <c r="C46" s="72"/>
      <c r="D46" s="72"/>
      <c r="E46" s="72"/>
      <c r="F46" s="126"/>
      <c r="G46" s="72"/>
      <c r="H46" s="72"/>
      <c r="I46" s="72"/>
      <c r="J46" s="72"/>
      <c r="K46" s="45" t="s">
        <v>72</v>
      </c>
      <c r="L46" s="46" t="s">
        <v>73</v>
      </c>
      <c r="M46" s="47">
        <f>IF(L46="CONFIABLE",15,IF(L46="NO CONFIABLE",0,""))</f>
        <v>15</v>
      </c>
      <c r="N46" s="78"/>
      <c r="O46" s="72"/>
      <c r="P46" s="72"/>
      <c r="Q46" s="72"/>
      <c r="R46" s="72"/>
      <c r="S46" s="72"/>
      <c r="T46" s="72"/>
      <c r="U46" s="92"/>
      <c r="V46" s="50"/>
      <c r="W46" s="72"/>
      <c r="X46" s="72"/>
      <c r="Y46" s="72"/>
      <c r="Z46" s="87"/>
      <c r="AA46" s="10"/>
      <c r="AB46" s="72"/>
      <c r="AC46" s="87"/>
      <c r="AD46" s="10"/>
      <c r="AE46" s="10"/>
      <c r="AF46" s="10"/>
    </row>
    <row r="47" spans="1:32" ht="100.5" customHeight="1" x14ac:dyDescent="0.3">
      <c r="A47" s="126"/>
      <c r="B47" s="72"/>
      <c r="C47" s="72"/>
      <c r="D47" s="72"/>
      <c r="E47" s="72"/>
      <c r="F47" s="126"/>
      <c r="G47" s="72"/>
      <c r="H47" s="72"/>
      <c r="I47" s="72"/>
      <c r="J47" s="72"/>
      <c r="K47" s="45" t="s">
        <v>74</v>
      </c>
      <c r="L47" s="46" t="s">
        <v>75</v>
      </c>
      <c r="M47" s="47">
        <f>IF(L47="SE INVESTIGAN Y RESUELVEN OPORTUNAMENTE",15,IF(L47="NO SE INVESTIGAN,  NI  RESUELVEN OPORTUNAMENTE",0,""))</f>
        <v>15</v>
      </c>
      <c r="N47" s="78"/>
      <c r="O47" s="72"/>
      <c r="P47" s="72"/>
      <c r="Q47" s="72"/>
      <c r="R47" s="72"/>
      <c r="S47" s="72"/>
      <c r="T47" s="72"/>
      <c r="U47" s="93" t="s">
        <v>76</v>
      </c>
      <c r="V47" s="44"/>
      <c r="W47" s="72"/>
      <c r="X47" s="72"/>
      <c r="Y47" s="72"/>
      <c r="Z47" s="87"/>
      <c r="AA47" s="10"/>
      <c r="AB47" s="72"/>
      <c r="AC47" s="87"/>
      <c r="AD47" s="10"/>
      <c r="AE47" s="10"/>
      <c r="AF47" s="10"/>
    </row>
    <row r="48" spans="1:32" ht="90" customHeight="1" x14ac:dyDescent="0.3">
      <c r="A48" s="127"/>
      <c r="B48" s="73"/>
      <c r="C48" s="73"/>
      <c r="D48" s="73"/>
      <c r="E48" s="73"/>
      <c r="F48" s="127"/>
      <c r="G48" s="73"/>
      <c r="H48" s="73"/>
      <c r="I48" s="73"/>
      <c r="J48" s="76"/>
      <c r="K48" s="51" t="s">
        <v>77</v>
      </c>
      <c r="L48" s="52" t="s">
        <v>78</v>
      </c>
      <c r="M48" s="53">
        <f>IF(L48="COMPLETA",10,IF(L48="INCOMPLETA",5,IF(L48="NO EXISTE",0,"")))</f>
        <v>10</v>
      </c>
      <c r="N48" s="82"/>
      <c r="O48" s="73"/>
      <c r="P48" s="73"/>
      <c r="Q48" s="73"/>
      <c r="R48" s="73"/>
      <c r="S48" s="73"/>
      <c r="T48" s="73"/>
      <c r="U48" s="88"/>
      <c r="V48" s="44"/>
      <c r="W48" s="73"/>
      <c r="X48" s="73"/>
      <c r="Y48" s="73"/>
      <c r="Z48" s="88"/>
      <c r="AA48" s="10"/>
      <c r="AB48" s="73"/>
      <c r="AC48" s="88"/>
      <c r="AD48" s="10"/>
      <c r="AE48" s="10"/>
      <c r="AF48" s="10"/>
    </row>
    <row r="49" spans="1:32" ht="63.75" customHeight="1" x14ac:dyDescent="0.3">
      <c r="A49" s="138">
        <v>6</v>
      </c>
      <c r="B49" s="139" t="s">
        <v>49</v>
      </c>
      <c r="C49" s="140" t="s">
        <v>112</v>
      </c>
      <c r="D49" s="140" t="s">
        <v>113</v>
      </c>
      <c r="E49" s="140" t="s">
        <v>114</v>
      </c>
      <c r="F49" s="125" t="s">
        <v>115</v>
      </c>
      <c r="G49" s="117" t="s">
        <v>116</v>
      </c>
      <c r="H49" s="71" t="str">
        <f>+CONCATENATE(F49," - ",G49)</f>
        <v>ALTA - MAYOR</v>
      </c>
      <c r="I49" s="74" t="str">
        <f>+VLOOKUP(H49,Datos!D3:E27,2,FALSE)</f>
        <v>ALTO</v>
      </c>
      <c r="J49" s="75" t="s">
        <v>117</v>
      </c>
      <c r="K49" s="41" t="s">
        <v>56</v>
      </c>
      <c r="L49" s="42" t="s">
        <v>57</v>
      </c>
      <c r="M49" s="43">
        <f>IF(L49="ASIGNADO",15,IF(L49="NO ASIGNADO",0,""))</f>
        <v>15</v>
      </c>
      <c r="N49" s="77">
        <f>SUM(M49:M55)</f>
        <v>100</v>
      </c>
      <c r="O49" s="79" t="s">
        <v>58</v>
      </c>
      <c r="P49" s="95">
        <f>IF(P52="DÉBIL",0,IF(P52="MODERADO",50,IF(P52="FUERTE",100,"")))</f>
        <v>100</v>
      </c>
      <c r="Q49" s="80" t="s">
        <v>59</v>
      </c>
      <c r="R49" s="80" t="str">
        <f>IF(AND(F49="MUY BAJA",Q52=2),"MUY BAJA",IF(AND(F49="BAJA",Q52=2),"MUY BAJA",IF(AND(F49="MEDIA",Q52=2),"MUY BAJA",IF(AND(F49="ALTA",Q52=2),"BAJA",IF(AND(F49="MUY ALTA",Q52=2),"MEDIA",IF(AND(F49="MUY BAJA",Q52=1),"MUY BAJA",IF(AND(F49="BAJA",Q52=1),"MUY BAJA",IF(AND(F49="MEDIA",Q52=1),"BAJA",IF(AND(F49="ALTA",Q52=1),"MEDIA",IF(AND(F49="MUY ALTA",Q52=1),"ALTA",F49))))))))))</f>
        <v>MEDIA</v>
      </c>
      <c r="S49" s="89" t="str">
        <f>+CONCATENATE(R49," - ",G49)</f>
        <v>MEDIA - MAYOR</v>
      </c>
      <c r="T49" s="90" t="str">
        <f>+VLOOKUP(S49,Datos!$D$3:$E$17,2,FALSE)</f>
        <v>ALTO</v>
      </c>
      <c r="U49" s="94" t="s">
        <v>98</v>
      </c>
      <c r="V49" s="44"/>
      <c r="W49" s="84"/>
      <c r="X49" s="85" t="s">
        <v>118</v>
      </c>
      <c r="Y49" s="85" t="s">
        <v>119</v>
      </c>
      <c r="Z49" s="86"/>
      <c r="AA49" s="10"/>
      <c r="AB49" s="85" t="s">
        <v>85</v>
      </c>
      <c r="AC49" s="86"/>
      <c r="AD49" s="10"/>
      <c r="AE49" s="10"/>
      <c r="AF49" s="10"/>
    </row>
    <row r="50" spans="1:32" ht="72" customHeight="1" x14ac:dyDescent="0.3">
      <c r="A50" s="126"/>
      <c r="B50" s="72"/>
      <c r="C50" s="72"/>
      <c r="D50" s="72"/>
      <c r="E50" s="72"/>
      <c r="F50" s="126"/>
      <c r="G50" s="72"/>
      <c r="H50" s="72"/>
      <c r="I50" s="72"/>
      <c r="J50" s="72"/>
      <c r="K50" s="45" t="s">
        <v>64</v>
      </c>
      <c r="L50" s="46" t="s">
        <v>65</v>
      </c>
      <c r="M50" s="47">
        <f>IF(L50="ADECUADO",15,IF(L50="INADECUADO",0,""))</f>
        <v>15</v>
      </c>
      <c r="N50" s="78"/>
      <c r="O50" s="72"/>
      <c r="P50" s="72"/>
      <c r="Q50" s="76"/>
      <c r="R50" s="72"/>
      <c r="S50" s="72"/>
      <c r="T50" s="72"/>
      <c r="U50" s="87"/>
      <c r="V50" s="44"/>
      <c r="W50" s="72"/>
      <c r="X50" s="72"/>
      <c r="Y50" s="72"/>
      <c r="Z50" s="87"/>
      <c r="AA50" s="10"/>
      <c r="AB50" s="72"/>
      <c r="AC50" s="87"/>
      <c r="AD50" s="10"/>
      <c r="AE50" s="10"/>
      <c r="AF50" s="10"/>
    </row>
    <row r="51" spans="1:32" ht="77.25" customHeight="1" x14ac:dyDescent="0.3">
      <c r="A51" s="126"/>
      <c r="B51" s="72"/>
      <c r="C51" s="72"/>
      <c r="D51" s="72"/>
      <c r="E51" s="72"/>
      <c r="F51" s="126"/>
      <c r="G51" s="72"/>
      <c r="H51" s="72"/>
      <c r="I51" s="72"/>
      <c r="J51" s="72"/>
      <c r="K51" s="48" t="s">
        <v>66</v>
      </c>
      <c r="L51" s="46" t="s">
        <v>67</v>
      </c>
      <c r="M51" s="47">
        <f>IF(L51="OPORTUNA",15,IF(L51="INOPORTUNA",0,""))</f>
        <v>15</v>
      </c>
      <c r="N51" s="78"/>
      <c r="O51" s="72"/>
      <c r="P51" s="76"/>
      <c r="Q51" s="49" t="s">
        <v>68</v>
      </c>
      <c r="R51" s="72"/>
      <c r="S51" s="72"/>
      <c r="T51" s="72"/>
      <c r="U51" s="87"/>
      <c r="V51" s="44"/>
      <c r="W51" s="72"/>
      <c r="X51" s="72"/>
      <c r="Y51" s="72"/>
      <c r="Z51" s="87"/>
      <c r="AA51" s="10"/>
      <c r="AB51" s="72"/>
      <c r="AC51" s="87"/>
      <c r="AD51" s="10"/>
      <c r="AE51" s="10"/>
      <c r="AF51" s="10"/>
    </row>
    <row r="52" spans="1:32" ht="100.5" customHeight="1" x14ac:dyDescent="0.3">
      <c r="A52" s="126"/>
      <c r="B52" s="72"/>
      <c r="C52" s="72"/>
      <c r="D52" s="72"/>
      <c r="E52" s="72"/>
      <c r="F52" s="126"/>
      <c r="G52" s="72"/>
      <c r="H52" s="72"/>
      <c r="I52" s="72"/>
      <c r="J52" s="72"/>
      <c r="K52" s="45" t="s">
        <v>69</v>
      </c>
      <c r="L52" s="46" t="s">
        <v>101</v>
      </c>
      <c r="M52" s="47">
        <f>IF(L52="PREVENIR",15,IF(L52="DETECTAR",10,IF(L52="NO ES UN CONTROL",0,"")))</f>
        <v>15</v>
      </c>
      <c r="N52" s="81" t="str">
        <f>IF(N49&lt;86,"DÉBIL",IF(N49&lt;96,"MODERADO",IF(N49&lt;101,"FUERTE","")))</f>
        <v>FUERTE</v>
      </c>
      <c r="O52" s="72"/>
      <c r="P52" s="96" t="str">
        <f>IF(AND(N52="FUERTE",O49="FUERTE (SIEMPRE SE EJECUTA)"),"FUERTE",IF(OR(N52="DÉBIL",O49="DÉBIL (NO SE EJECUTA)"),"DÉBIL",IF(OR(N52="MODERADO",O49="MODERADO (ALGUNAS VECES)"),"MODERADO")))</f>
        <v>FUERTE</v>
      </c>
      <c r="Q52" s="83">
        <f>IF(AND($P$17="FUERTE",$Q$14="DIRECTAMENTE"),2,IF(AND($P$17="FUERTE",$Q$14="DIRECTAMENTE"),2,IF(AND($P$17="FUERTE",$Q$14="DIRECTAMENTE"),2,IF(AND($P$17="FUERTE",$Q$14="NO DISMINUYE"),0,IF(AND($P$17="MODERADO",$Q$14="DIRECTAMENTE"),1,IF(AND($P$17="MODERADO",$Q$14="DIRECTAMENTE"),1,IF(AND($P$17="MODERADO",$Q$14="DIRECTAMENTE"),1,IF(AND($P$17="MODERADO",$Q$14="NO DISMINUYE"),0,"N/A"))))))))</f>
        <v>1</v>
      </c>
      <c r="R52" s="72"/>
      <c r="S52" s="72"/>
      <c r="T52" s="72"/>
      <c r="U52" s="91" t="s">
        <v>71</v>
      </c>
      <c r="V52" s="50"/>
      <c r="W52" s="72"/>
      <c r="X52" s="72"/>
      <c r="Y52" s="72"/>
      <c r="Z52" s="87"/>
      <c r="AA52" s="10"/>
      <c r="AB52" s="72"/>
      <c r="AC52" s="87"/>
      <c r="AD52" s="10"/>
      <c r="AE52" s="10"/>
      <c r="AF52" s="10"/>
    </row>
    <row r="53" spans="1:32" ht="100.5" customHeight="1" x14ac:dyDescent="0.3">
      <c r="A53" s="126"/>
      <c r="B53" s="72"/>
      <c r="C53" s="72"/>
      <c r="D53" s="72"/>
      <c r="E53" s="72"/>
      <c r="F53" s="126"/>
      <c r="G53" s="72"/>
      <c r="H53" s="72"/>
      <c r="I53" s="72"/>
      <c r="J53" s="72"/>
      <c r="K53" s="45" t="s">
        <v>72</v>
      </c>
      <c r="L53" s="46" t="s">
        <v>73</v>
      </c>
      <c r="M53" s="47">
        <f>IF(L53="CONFIABLE",15,IF(L53="NO CONFIABLE",0,""))</f>
        <v>15</v>
      </c>
      <c r="N53" s="78"/>
      <c r="O53" s="72"/>
      <c r="P53" s="72"/>
      <c r="Q53" s="72"/>
      <c r="R53" s="72"/>
      <c r="S53" s="72"/>
      <c r="T53" s="72"/>
      <c r="U53" s="92"/>
      <c r="V53" s="50"/>
      <c r="W53" s="72"/>
      <c r="X53" s="72"/>
      <c r="Y53" s="72"/>
      <c r="Z53" s="87"/>
      <c r="AA53" s="10"/>
      <c r="AB53" s="72"/>
      <c r="AC53" s="87"/>
      <c r="AD53" s="10"/>
      <c r="AE53" s="10"/>
      <c r="AF53" s="10"/>
    </row>
    <row r="54" spans="1:32" ht="100.5" customHeight="1" x14ac:dyDescent="0.3">
      <c r="A54" s="126"/>
      <c r="B54" s="72"/>
      <c r="C54" s="72"/>
      <c r="D54" s="72"/>
      <c r="E54" s="72"/>
      <c r="F54" s="126"/>
      <c r="G54" s="72"/>
      <c r="H54" s="72"/>
      <c r="I54" s="72"/>
      <c r="J54" s="72"/>
      <c r="K54" s="45" t="s">
        <v>74</v>
      </c>
      <c r="L54" s="46" t="s">
        <v>75</v>
      </c>
      <c r="M54" s="47">
        <f>IF(L54="SE INVESTIGAN Y RESUELVEN OPORTUNAMENTE",15,IF(L54="NO SE INVESTIGAN,  NI  RESUELVEN OPORTUNAMENTE",0,""))</f>
        <v>15</v>
      </c>
      <c r="N54" s="78"/>
      <c r="O54" s="72"/>
      <c r="P54" s="72"/>
      <c r="Q54" s="72"/>
      <c r="R54" s="72"/>
      <c r="S54" s="72"/>
      <c r="T54" s="72"/>
      <c r="U54" s="93" t="s">
        <v>76</v>
      </c>
      <c r="V54" s="44"/>
      <c r="W54" s="72"/>
      <c r="X54" s="72"/>
      <c r="Y54" s="72"/>
      <c r="Z54" s="87"/>
      <c r="AA54" s="10"/>
      <c r="AB54" s="72"/>
      <c r="AC54" s="87"/>
      <c r="AD54" s="10"/>
      <c r="AE54" s="10"/>
      <c r="AF54" s="10"/>
    </row>
    <row r="55" spans="1:32" ht="81" customHeight="1" x14ac:dyDescent="0.3">
      <c r="A55" s="127"/>
      <c r="B55" s="73"/>
      <c r="C55" s="73"/>
      <c r="D55" s="73"/>
      <c r="E55" s="73"/>
      <c r="F55" s="127"/>
      <c r="G55" s="73"/>
      <c r="H55" s="73"/>
      <c r="I55" s="73"/>
      <c r="J55" s="73"/>
      <c r="K55" s="51" t="s">
        <v>77</v>
      </c>
      <c r="L55" s="52" t="s">
        <v>78</v>
      </c>
      <c r="M55" s="53">
        <f>IF(L55="COMPLETA",10,IF(L55="INCOMPLETA",5,IF(L55="NO EXISTE",0,"")))</f>
        <v>10</v>
      </c>
      <c r="N55" s="82"/>
      <c r="O55" s="73"/>
      <c r="P55" s="73"/>
      <c r="Q55" s="73"/>
      <c r="R55" s="73"/>
      <c r="S55" s="73"/>
      <c r="T55" s="73"/>
      <c r="U55" s="88"/>
      <c r="V55" s="44"/>
      <c r="W55" s="73"/>
      <c r="X55" s="73"/>
      <c r="Y55" s="73"/>
      <c r="Z55" s="88"/>
      <c r="AA55" s="10"/>
      <c r="AB55" s="73"/>
      <c r="AC55" s="88"/>
      <c r="AD55" s="10"/>
      <c r="AE55" s="10"/>
      <c r="AF55" s="10"/>
    </row>
    <row r="56" spans="1:32" ht="149.25" customHeight="1" x14ac:dyDescent="0.35">
      <c r="A56" s="4"/>
      <c r="B56" s="54"/>
      <c r="C56" s="54"/>
      <c r="D56" s="54"/>
      <c r="E56" s="54"/>
      <c r="F56" s="4"/>
      <c r="G56" s="4"/>
      <c r="H56" s="4"/>
      <c r="I56" s="4"/>
      <c r="J56" s="54"/>
      <c r="K56" s="55"/>
      <c r="L56" s="56"/>
      <c r="M56" s="57"/>
      <c r="N56" s="4"/>
      <c r="O56" s="4"/>
      <c r="P56" s="4"/>
      <c r="Q56" s="4"/>
      <c r="R56" s="4"/>
      <c r="S56" s="4"/>
      <c r="T56" s="4"/>
      <c r="U56" s="4"/>
      <c r="V56" s="44"/>
      <c r="W56" s="3"/>
      <c r="X56" s="3"/>
      <c r="Y56" s="3"/>
      <c r="Z56" s="3"/>
      <c r="AA56" s="10"/>
      <c r="AB56" s="3"/>
      <c r="AC56" s="3"/>
      <c r="AD56" s="10"/>
      <c r="AE56" s="10"/>
      <c r="AF56" s="10"/>
    </row>
    <row r="57" spans="1:32" ht="149.25" customHeight="1" x14ac:dyDescent="0.35">
      <c r="A57" s="4"/>
      <c r="B57" s="54"/>
      <c r="C57" s="54"/>
      <c r="D57" s="54"/>
      <c r="E57" s="54"/>
      <c r="F57" s="4"/>
      <c r="G57" s="4"/>
      <c r="H57" s="4"/>
      <c r="I57" s="4"/>
      <c r="J57" s="54"/>
      <c r="K57" s="55"/>
      <c r="L57" s="56"/>
      <c r="M57" s="57"/>
      <c r="N57" s="4"/>
      <c r="O57" s="4"/>
      <c r="P57" s="4"/>
      <c r="Q57" s="4"/>
      <c r="R57" s="4"/>
      <c r="S57" s="4"/>
      <c r="T57" s="4"/>
      <c r="U57" s="4"/>
      <c r="V57" s="44"/>
      <c r="W57" s="3"/>
      <c r="X57" s="3"/>
      <c r="Y57" s="3"/>
      <c r="Z57" s="3"/>
      <c r="AA57" s="10"/>
      <c r="AB57" s="3"/>
      <c r="AC57" s="3"/>
      <c r="AD57" s="10"/>
      <c r="AE57" s="10"/>
      <c r="AF57" s="10"/>
    </row>
    <row r="58" spans="1:32" ht="14.25" customHeight="1" x14ac:dyDescent="0.3">
      <c r="A58" s="4"/>
      <c r="B58" s="4"/>
      <c r="C58" s="4" t="s">
        <v>120</v>
      </c>
      <c r="D58" s="4"/>
      <c r="E58" s="4"/>
      <c r="F58" s="4"/>
      <c r="G58" s="4"/>
      <c r="H58" s="4"/>
      <c r="I58" s="4"/>
      <c r="J58" s="4"/>
      <c r="K58" s="4"/>
      <c r="L58" s="4"/>
      <c r="M58" s="4"/>
      <c r="N58" s="4"/>
      <c r="O58" s="4"/>
      <c r="P58" s="4"/>
      <c r="Q58" s="4"/>
      <c r="R58" s="4"/>
      <c r="S58" s="4"/>
      <c r="T58" s="4"/>
      <c r="U58" s="4"/>
      <c r="V58" s="3"/>
      <c r="W58" s="3"/>
      <c r="X58" s="3"/>
      <c r="Y58" s="3"/>
      <c r="Z58" s="3"/>
      <c r="AA58" s="3"/>
      <c r="AB58" s="3"/>
      <c r="AC58" s="3"/>
      <c r="AD58" s="3"/>
      <c r="AE58" s="3"/>
      <c r="AF58" s="3"/>
    </row>
    <row r="59" spans="1:32" ht="14.25" customHeight="1" x14ac:dyDescent="0.3">
      <c r="A59" s="4"/>
      <c r="B59" s="4"/>
      <c r="C59" s="4"/>
      <c r="D59" s="4"/>
      <c r="E59" s="4"/>
      <c r="F59" s="4"/>
      <c r="G59" s="4"/>
      <c r="H59" s="4"/>
      <c r="I59" s="4"/>
      <c r="J59" s="4"/>
      <c r="K59" s="4"/>
      <c r="L59" s="4"/>
      <c r="M59" s="4"/>
      <c r="N59" s="4"/>
      <c r="O59" s="4"/>
      <c r="P59" s="4"/>
      <c r="Q59" s="4"/>
      <c r="R59" s="4"/>
      <c r="S59" s="4"/>
      <c r="T59" s="4"/>
      <c r="U59" s="4"/>
      <c r="V59" s="3"/>
      <c r="W59" s="3"/>
      <c r="X59" s="3"/>
      <c r="Y59" s="3"/>
      <c r="Z59" s="3"/>
      <c r="AA59" s="3"/>
      <c r="AB59" s="3"/>
      <c r="AC59" s="3"/>
      <c r="AD59" s="3"/>
      <c r="AE59" s="3"/>
      <c r="AF59" s="3"/>
    </row>
    <row r="60" spans="1:32" ht="14.25" customHeight="1" x14ac:dyDescent="0.3">
      <c r="A60" s="4"/>
      <c r="B60" s="4"/>
      <c r="C60" s="4"/>
      <c r="D60" s="4"/>
      <c r="E60" s="4"/>
      <c r="F60" s="4"/>
      <c r="G60" s="4"/>
      <c r="H60" s="4"/>
      <c r="I60" s="4"/>
      <c r="J60" s="4"/>
      <c r="K60" s="4"/>
      <c r="L60" s="4"/>
      <c r="M60" s="4"/>
      <c r="N60" s="4"/>
      <c r="O60" s="4"/>
      <c r="P60" s="4"/>
      <c r="Q60" s="4"/>
      <c r="R60" s="4"/>
      <c r="S60" s="4"/>
      <c r="T60" s="4"/>
      <c r="U60" s="4"/>
      <c r="V60" s="3"/>
      <c r="W60" s="3"/>
      <c r="X60" s="3"/>
      <c r="Y60" s="3"/>
      <c r="Z60" s="3"/>
      <c r="AA60" s="3"/>
      <c r="AB60" s="3"/>
      <c r="AC60" s="3"/>
      <c r="AD60" s="3"/>
      <c r="AE60" s="3"/>
      <c r="AF60" s="3"/>
    </row>
    <row r="61" spans="1:32" ht="14.25" customHeight="1" x14ac:dyDescent="0.3">
      <c r="A61" s="4"/>
      <c r="B61" s="4"/>
      <c r="C61" s="4"/>
      <c r="D61" s="4"/>
      <c r="E61" s="4"/>
      <c r="F61" s="4"/>
      <c r="G61" s="4"/>
      <c r="H61" s="4"/>
      <c r="I61" s="4"/>
      <c r="J61" s="4"/>
      <c r="K61" s="4"/>
      <c r="L61" s="4"/>
      <c r="M61" s="4"/>
      <c r="N61" s="4"/>
      <c r="O61" s="4"/>
      <c r="P61" s="4"/>
      <c r="Q61" s="4"/>
      <c r="R61" s="4"/>
      <c r="S61" s="4"/>
      <c r="T61" s="4"/>
      <c r="U61" s="4"/>
      <c r="V61" s="3"/>
      <c r="W61" s="3"/>
      <c r="X61" s="3"/>
      <c r="Y61" s="3"/>
      <c r="Z61" s="3"/>
      <c r="AA61" s="3"/>
      <c r="AB61" s="3"/>
      <c r="AC61" s="3"/>
      <c r="AD61" s="3"/>
      <c r="AE61" s="3"/>
      <c r="AF61" s="3"/>
    </row>
    <row r="62" spans="1:32" ht="14.25" customHeight="1" x14ac:dyDescent="0.3">
      <c r="A62" s="4"/>
      <c r="B62" s="4"/>
      <c r="C62" s="4"/>
      <c r="D62" s="4"/>
      <c r="E62" s="4"/>
      <c r="F62" s="4"/>
      <c r="G62" s="4"/>
      <c r="H62" s="4"/>
      <c r="I62" s="4"/>
      <c r="J62" s="4"/>
      <c r="K62" s="4"/>
      <c r="L62" s="4"/>
      <c r="M62" s="4"/>
      <c r="N62" s="4"/>
      <c r="O62" s="4"/>
      <c r="P62" s="4"/>
      <c r="Q62" s="4"/>
      <c r="R62" s="4"/>
      <c r="S62" s="4"/>
      <c r="T62" s="4"/>
      <c r="U62" s="4"/>
      <c r="V62" s="3"/>
      <c r="W62" s="3"/>
      <c r="X62" s="3"/>
      <c r="Y62" s="3"/>
      <c r="Z62" s="3"/>
      <c r="AA62" s="3"/>
      <c r="AB62" s="3"/>
      <c r="AC62" s="3"/>
      <c r="AD62" s="3"/>
      <c r="AE62" s="3"/>
      <c r="AF62" s="3"/>
    </row>
    <row r="63" spans="1:32" ht="14.25" customHeight="1" x14ac:dyDescent="0.3">
      <c r="A63" s="4"/>
      <c r="B63" s="4"/>
      <c r="C63" s="4"/>
      <c r="D63" s="4"/>
      <c r="E63" s="4"/>
      <c r="F63" s="4"/>
      <c r="G63" s="4"/>
      <c r="H63" s="4"/>
      <c r="I63" s="4"/>
      <c r="J63" s="4"/>
      <c r="K63" s="4"/>
      <c r="L63" s="4"/>
      <c r="M63" s="4"/>
      <c r="N63" s="4"/>
      <c r="O63" s="4"/>
      <c r="P63" s="4"/>
      <c r="Q63" s="4"/>
      <c r="R63" s="4"/>
      <c r="S63" s="4"/>
      <c r="T63" s="4"/>
      <c r="U63" s="4"/>
      <c r="V63" s="3"/>
      <c r="W63" s="3"/>
      <c r="X63" s="3"/>
      <c r="Y63" s="3"/>
      <c r="Z63" s="3"/>
      <c r="AA63" s="3"/>
      <c r="AB63" s="3"/>
      <c r="AC63" s="3"/>
      <c r="AD63" s="3"/>
      <c r="AE63" s="3"/>
      <c r="AF63" s="3"/>
    </row>
    <row r="64" spans="1:32" ht="14.25" customHeight="1" x14ac:dyDescent="0.3">
      <c r="A64" s="4"/>
      <c r="B64" s="4"/>
      <c r="C64" s="4"/>
      <c r="D64" s="4"/>
      <c r="E64" s="4"/>
      <c r="F64" s="4"/>
      <c r="G64" s="4"/>
      <c r="H64" s="4"/>
      <c r="I64" s="4"/>
      <c r="J64" s="4"/>
      <c r="K64" s="4"/>
      <c r="L64" s="4"/>
      <c r="M64" s="4"/>
      <c r="N64" s="4"/>
      <c r="O64" s="4"/>
      <c r="P64" s="4"/>
      <c r="Q64" s="4"/>
      <c r="R64" s="4"/>
      <c r="S64" s="4"/>
      <c r="T64" s="4"/>
      <c r="U64" s="4"/>
      <c r="V64" s="3"/>
      <c r="W64" s="3"/>
      <c r="X64" s="3"/>
      <c r="Y64" s="3"/>
      <c r="Z64" s="3"/>
      <c r="AA64" s="3"/>
      <c r="AB64" s="3"/>
      <c r="AC64" s="3"/>
      <c r="AD64" s="3"/>
      <c r="AE64" s="3"/>
      <c r="AF64" s="3"/>
    </row>
    <row r="65" spans="1:32" ht="14.25" customHeight="1" x14ac:dyDescent="0.3">
      <c r="A65" s="4"/>
      <c r="B65" s="4"/>
      <c r="C65" s="4"/>
      <c r="D65" s="4"/>
      <c r="E65" s="4"/>
      <c r="F65" s="4"/>
      <c r="G65" s="4"/>
      <c r="H65" s="4"/>
      <c r="I65" s="4"/>
      <c r="J65" s="4"/>
      <c r="K65" s="4"/>
      <c r="L65" s="4"/>
      <c r="M65" s="4"/>
      <c r="N65" s="4"/>
      <c r="O65" s="4"/>
      <c r="P65" s="4"/>
      <c r="Q65" s="4"/>
      <c r="R65" s="4"/>
      <c r="S65" s="4"/>
      <c r="T65" s="4"/>
      <c r="U65" s="4"/>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5.75" customHeight="1" x14ac:dyDescent="0.3"/>
    <row r="260" spans="1:32" ht="15.75" customHeight="1" x14ac:dyDescent="0.3"/>
    <row r="261" spans="1:32" ht="15.75" customHeight="1" x14ac:dyDescent="0.3"/>
    <row r="262" spans="1:32" ht="15.75" customHeight="1" x14ac:dyDescent="0.3"/>
    <row r="263" spans="1:32" ht="15.75" customHeight="1" x14ac:dyDescent="0.3"/>
    <row r="264" spans="1:32" ht="15.75" customHeight="1" x14ac:dyDescent="0.3"/>
    <row r="265" spans="1:32" ht="15.75" customHeight="1" x14ac:dyDescent="0.3"/>
    <row r="266" spans="1:32" ht="15.75" customHeight="1" x14ac:dyDescent="0.3"/>
    <row r="267" spans="1:32" ht="15.75" customHeight="1" x14ac:dyDescent="0.3"/>
    <row r="268" spans="1:32" ht="15.75" customHeight="1" x14ac:dyDescent="0.3"/>
    <row r="269" spans="1:32" ht="15.75" customHeight="1" x14ac:dyDescent="0.3"/>
    <row r="270" spans="1:32" ht="15.75" customHeight="1" x14ac:dyDescent="0.3"/>
    <row r="271" spans="1:32" ht="15.75" customHeight="1" x14ac:dyDescent="0.3"/>
    <row r="272" spans="1:3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6">
    <mergeCell ref="Q52:Q55"/>
    <mergeCell ref="P45:P48"/>
    <mergeCell ref="Q45:Q48"/>
    <mergeCell ref="P49:P51"/>
    <mergeCell ref="Q49:Q50"/>
    <mergeCell ref="R49:R55"/>
    <mergeCell ref="S49:S55"/>
    <mergeCell ref="T49:T55"/>
    <mergeCell ref="H49:H55"/>
    <mergeCell ref="I49:I55"/>
    <mergeCell ref="J49:J55"/>
    <mergeCell ref="A49:A55"/>
    <mergeCell ref="B49:B55"/>
    <mergeCell ref="C49:C55"/>
    <mergeCell ref="D49:D55"/>
    <mergeCell ref="E49:E55"/>
    <mergeCell ref="F49:F55"/>
    <mergeCell ref="G49:G55"/>
    <mergeCell ref="H35:H41"/>
    <mergeCell ref="I35:I41"/>
    <mergeCell ref="J35:J41"/>
    <mergeCell ref="A35:A41"/>
    <mergeCell ref="B35:B41"/>
    <mergeCell ref="C35:C41"/>
    <mergeCell ref="D35:D41"/>
    <mergeCell ref="E35:E41"/>
    <mergeCell ref="F35:F41"/>
    <mergeCell ref="G35:G41"/>
    <mergeCell ref="C11:C13"/>
    <mergeCell ref="D11:D13"/>
    <mergeCell ref="A14:A20"/>
    <mergeCell ref="B14:B20"/>
    <mergeCell ref="C14:C20"/>
    <mergeCell ref="D14:D20"/>
    <mergeCell ref="E14:E20"/>
    <mergeCell ref="H28:H34"/>
    <mergeCell ref="I28:I34"/>
    <mergeCell ref="A28:A34"/>
    <mergeCell ref="B28:B34"/>
    <mergeCell ref="C28:C34"/>
    <mergeCell ref="D28:D34"/>
    <mergeCell ref="E28:E34"/>
    <mergeCell ref="F28:F34"/>
    <mergeCell ref="G28:G34"/>
    <mergeCell ref="H42:H48"/>
    <mergeCell ref="I42:I48"/>
    <mergeCell ref="J42:J48"/>
    <mergeCell ref="A42:A48"/>
    <mergeCell ref="B42:B48"/>
    <mergeCell ref="C42:C48"/>
    <mergeCell ref="D42:D48"/>
    <mergeCell ref="E42:E48"/>
    <mergeCell ref="F42:F48"/>
    <mergeCell ref="G42:G48"/>
    <mergeCell ref="AB14:AB20"/>
    <mergeCell ref="AC14:AC20"/>
    <mergeCell ref="A21:A27"/>
    <mergeCell ref="B21:B27"/>
    <mergeCell ref="C21:C27"/>
    <mergeCell ref="D21:D27"/>
    <mergeCell ref="E21:E27"/>
    <mergeCell ref="F21:F27"/>
    <mergeCell ref="G21:G27"/>
    <mergeCell ref="Z21:Z27"/>
    <mergeCell ref="AB21:AB27"/>
    <mergeCell ref="AC21:AC27"/>
    <mergeCell ref="F14:F20"/>
    <mergeCell ref="G14:G20"/>
    <mergeCell ref="H14:H20"/>
    <mergeCell ref="I14:I20"/>
    <mergeCell ref="J14:J20"/>
    <mergeCell ref="J12:J13"/>
    <mergeCell ref="K12:K13"/>
    <mergeCell ref="L12:L13"/>
    <mergeCell ref="M12:M13"/>
    <mergeCell ref="U14:U16"/>
    <mergeCell ref="W14:W20"/>
    <mergeCell ref="X14:X20"/>
    <mergeCell ref="Y14:Y20"/>
    <mergeCell ref="Z14:Z20"/>
    <mergeCell ref="R14:R20"/>
    <mergeCell ref="S14:S20"/>
    <mergeCell ref="T14:T20"/>
    <mergeCell ref="U24:U25"/>
    <mergeCell ref="U26:U27"/>
    <mergeCell ref="U17:U18"/>
    <mergeCell ref="U19:U20"/>
    <mergeCell ref="T21:T27"/>
    <mergeCell ref="U21:U23"/>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 ref="E11:E13"/>
    <mergeCell ref="F11:I11"/>
    <mergeCell ref="F12:I12"/>
    <mergeCell ref="J11:R11"/>
    <mergeCell ref="T11:U11"/>
    <mergeCell ref="AB49:AB55"/>
    <mergeCell ref="AC49:AC55"/>
    <mergeCell ref="U52:U53"/>
    <mergeCell ref="U54:U55"/>
    <mergeCell ref="U45:U46"/>
    <mergeCell ref="U47:U48"/>
    <mergeCell ref="U49:U51"/>
    <mergeCell ref="W49:W55"/>
    <mergeCell ref="X49:X55"/>
    <mergeCell ref="Y49:Y55"/>
    <mergeCell ref="Z49:Z55"/>
    <mergeCell ref="X42:X48"/>
    <mergeCell ref="Y42:Y48"/>
    <mergeCell ref="Z42:Z48"/>
    <mergeCell ref="AB42:AB48"/>
    <mergeCell ref="AC42:AC48"/>
    <mergeCell ref="P42:P44"/>
    <mergeCell ref="Q42:Q43"/>
    <mergeCell ref="R42:R48"/>
    <mergeCell ref="S42:S48"/>
    <mergeCell ref="T42:T48"/>
    <mergeCell ref="U42:U44"/>
    <mergeCell ref="W42:W48"/>
    <mergeCell ref="O42:O48"/>
    <mergeCell ref="O49:O55"/>
    <mergeCell ref="N31:N34"/>
    <mergeCell ref="N42:N44"/>
    <mergeCell ref="N45:N48"/>
    <mergeCell ref="N49:N51"/>
    <mergeCell ref="N52:N55"/>
    <mergeCell ref="P21:P23"/>
    <mergeCell ref="P24:P27"/>
    <mergeCell ref="N28:N30"/>
    <mergeCell ref="P28:P30"/>
    <mergeCell ref="P31:P34"/>
    <mergeCell ref="P35:P37"/>
    <mergeCell ref="P38:P41"/>
    <mergeCell ref="P52:P55"/>
    <mergeCell ref="N35:N37"/>
    <mergeCell ref="N38:N41"/>
    <mergeCell ref="U38:U39"/>
    <mergeCell ref="U40:U41"/>
    <mergeCell ref="U28:U30"/>
    <mergeCell ref="U31:U32"/>
    <mergeCell ref="U33:U34"/>
    <mergeCell ref="U35:U37"/>
    <mergeCell ref="W35:W41"/>
    <mergeCell ref="O28:O34"/>
    <mergeCell ref="O35:O41"/>
    <mergeCell ref="Q38:Q41"/>
    <mergeCell ref="R21:R27"/>
    <mergeCell ref="S21:S27"/>
    <mergeCell ref="Q28:Q29"/>
    <mergeCell ref="S28:S34"/>
    <mergeCell ref="T28:T34"/>
    <mergeCell ref="Q31:Q34"/>
    <mergeCell ref="Q35:Q36"/>
    <mergeCell ref="Z35:Z41"/>
    <mergeCell ref="X35:X41"/>
    <mergeCell ref="Y35:Y41"/>
    <mergeCell ref="W21:W27"/>
    <mergeCell ref="X21:X27"/>
    <mergeCell ref="Y21:Y27"/>
    <mergeCell ref="X28:X34"/>
    <mergeCell ref="Y28:Y34"/>
    <mergeCell ref="Z28:Z34"/>
    <mergeCell ref="AB28:AB34"/>
    <mergeCell ref="AC28:AC34"/>
    <mergeCell ref="R28:R34"/>
    <mergeCell ref="R35:R41"/>
    <mergeCell ref="S35:S41"/>
    <mergeCell ref="T35:T41"/>
    <mergeCell ref="AB35:AB41"/>
    <mergeCell ref="AC35:AC41"/>
    <mergeCell ref="H21:H27"/>
    <mergeCell ref="I21:I27"/>
    <mergeCell ref="J21:J27"/>
    <mergeCell ref="N21:N23"/>
    <mergeCell ref="O21:O27"/>
    <mergeCell ref="Q21:Q22"/>
    <mergeCell ref="N24:N27"/>
    <mergeCell ref="Q24:Q27"/>
    <mergeCell ref="W28:W34"/>
    <mergeCell ref="J28:J34"/>
  </mergeCells>
  <conditionalFormatting sqref="I14:I5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5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Q35 Q42 Q49" xr:uid="{00000000-0002-0000-0000-000005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Datos!$J$2:$K$2</xm:f>
          </x14:formula1>
          <xm:sqref>L14 L21 L28 L35 L42 L49</xm:sqref>
        </x14:dataValidation>
        <x14:dataValidation type="list" allowBlank="1" showErrorMessage="1" xr:uid="{00000000-0002-0000-0000-000001000000}">
          <x14:formula1>
            <xm:f>Datos!$J$3:$K$3</xm:f>
          </x14:formula1>
          <xm:sqref>L15 L22 L29 L36 L43 L50</xm:sqref>
        </x14:dataValidation>
        <x14:dataValidation type="list" allowBlank="1" showErrorMessage="1" xr:uid="{00000000-0002-0000-0000-000002000000}">
          <x14:formula1>
            <xm:f>Datos!$J$7:$K$7</xm:f>
          </x14:formula1>
          <xm:sqref>L19 L26 L33 L40 L47 L54</xm:sqref>
        </x14:dataValidation>
        <x14:dataValidation type="list" allowBlank="1" showErrorMessage="1" xr:uid="{00000000-0002-0000-0000-000003000000}">
          <x14:formula1>
            <xm:f>Datos!$A$3:$A$7</xm:f>
          </x14:formula1>
          <xm:sqref>F14 F21 F28 F35 F42 F49</xm:sqref>
        </x14:dataValidation>
        <x14:dataValidation type="list" allowBlank="1" showErrorMessage="1" xr:uid="{00000000-0002-0000-0000-000004000000}">
          <x14:formula1>
            <xm:f>Datos!$I$14:$I$16</xm:f>
          </x14:formula1>
          <xm:sqref>O14 O21 O28 O35 O42 O49</xm:sqref>
        </x14:dataValidation>
        <x14:dataValidation type="list" allowBlank="1" showErrorMessage="1" xr:uid="{00000000-0002-0000-0000-000006000000}">
          <x14:formula1>
            <xm:f>Datos!$J$8:$L$8</xm:f>
          </x14:formula1>
          <xm:sqref>L20 L27 L34 L41 L48 L55:L57</xm:sqref>
        </x14:dataValidation>
        <x14:dataValidation type="list" allowBlank="1" showErrorMessage="1" xr:uid="{00000000-0002-0000-0000-000007000000}">
          <x14:formula1>
            <xm:f>Datos!$A$17:$A$18</xm:f>
          </x14:formula1>
          <xm:sqref>U19 U26 U33 U40 U47 U54</xm:sqref>
        </x14:dataValidation>
        <x14:dataValidation type="list" allowBlank="1" showErrorMessage="1" xr:uid="{00000000-0002-0000-0000-000008000000}">
          <x14:formula1>
            <xm:f>Datos!$J$4:$K$4</xm:f>
          </x14:formula1>
          <xm:sqref>L16 L23 L30 L37 L44 L51</xm:sqref>
        </x14:dataValidation>
        <x14:dataValidation type="list" allowBlank="1" showErrorMessage="1" xr:uid="{00000000-0002-0000-0000-000009000000}">
          <x14:formula1>
            <xm:f>Datos!$J$5:$L$5</xm:f>
          </x14:formula1>
          <xm:sqref>L17 L24 L31 L38 L45 L52</xm:sqref>
        </x14:dataValidation>
        <x14:dataValidation type="list" allowBlank="1" showErrorMessage="1" xr:uid="{00000000-0002-0000-0000-00000A000000}">
          <x14:formula1>
            <xm:f>Datos!$J$6:$K$6</xm:f>
          </x14:formula1>
          <xm:sqref>L18 L25 L32 L39 L46 L53</xm:sqref>
        </x14:dataValidation>
        <x14:dataValidation type="list" allowBlank="1" showErrorMessage="1" xr:uid="{00000000-0002-0000-0000-00000B000000}">
          <x14:formula1>
            <xm:f>Datos!$B$3:$B$7</xm:f>
          </x14:formula1>
          <xm:sqref>G14 G21 G28 G35 G42 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121</v>
      </c>
    </row>
    <row r="2" spans="1:12" ht="14.25" customHeight="1" x14ac:dyDescent="0.3">
      <c r="A2" s="3" t="s">
        <v>40</v>
      </c>
      <c r="B2" s="3" t="s">
        <v>41</v>
      </c>
      <c r="D2" s="3" t="s">
        <v>122</v>
      </c>
      <c r="I2" s="58" t="s">
        <v>56</v>
      </c>
      <c r="J2" s="3" t="s">
        <v>57</v>
      </c>
      <c r="K2" s="3" t="s">
        <v>123</v>
      </c>
    </row>
    <row r="3" spans="1:12" ht="14.25" customHeight="1" x14ac:dyDescent="0.3">
      <c r="A3" s="3" t="s">
        <v>124</v>
      </c>
      <c r="B3" s="3" t="s">
        <v>125</v>
      </c>
      <c r="D3" s="3" t="s">
        <v>126</v>
      </c>
      <c r="E3" s="3" t="s">
        <v>127</v>
      </c>
      <c r="I3" s="59" t="s">
        <v>64</v>
      </c>
      <c r="J3" s="3" t="s">
        <v>65</v>
      </c>
      <c r="K3" s="3" t="s">
        <v>128</v>
      </c>
    </row>
    <row r="4" spans="1:12" ht="14.25" customHeight="1" x14ac:dyDescent="0.3">
      <c r="A4" s="3" t="s">
        <v>106</v>
      </c>
      <c r="B4" s="3" t="s">
        <v>89</v>
      </c>
      <c r="D4" s="3" t="s">
        <v>129</v>
      </c>
      <c r="E4" s="3" t="s">
        <v>127</v>
      </c>
      <c r="I4" s="60" t="s">
        <v>66</v>
      </c>
      <c r="J4" s="3" t="s">
        <v>67</v>
      </c>
      <c r="K4" s="3" t="s">
        <v>130</v>
      </c>
    </row>
    <row r="5" spans="1:12" ht="14.25" customHeight="1" x14ac:dyDescent="0.3">
      <c r="A5" s="3" t="s">
        <v>53</v>
      </c>
      <c r="B5" s="3" t="s">
        <v>54</v>
      </c>
      <c r="D5" s="3" t="s">
        <v>131</v>
      </c>
      <c r="E5" s="3" t="s">
        <v>54</v>
      </c>
      <c r="I5" s="59" t="s">
        <v>69</v>
      </c>
      <c r="J5" s="3" t="s">
        <v>101</v>
      </c>
      <c r="K5" s="3" t="s">
        <v>70</v>
      </c>
      <c r="L5" s="3" t="s">
        <v>132</v>
      </c>
    </row>
    <row r="6" spans="1:12" ht="14.25" customHeight="1" x14ac:dyDescent="0.3">
      <c r="A6" s="3" t="s">
        <v>115</v>
      </c>
      <c r="B6" s="3" t="s">
        <v>116</v>
      </c>
      <c r="D6" s="3" t="s">
        <v>133</v>
      </c>
      <c r="E6" s="3" t="s">
        <v>134</v>
      </c>
      <c r="I6" s="59" t="s">
        <v>72</v>
      </c>
      <c r="J6" s="3" t="s">
        <v>73</v>
      </c>
      <c r="K6" s="3" t="s">
        <v>135</v>
      </c>
    </row>
    <row r="7" spans="1:12" ht="14.25" customHeight="1" x14ac:dyDescent="0.3">
      <c r="A7" s="3" t="s">
        <v>136</v>
      </c>
      <c r="B7" s="3" t="s">
        <v>137</v>
      </c>
      <c r="D7" s="3" t="s">
        <v>138</v>
      </c>
      <c r="E7" s="3" t="s">
        <v>139</v>
      </c>
      <c r="I7" s="59" t="s">
        <v>74</v>
      </c>
      <c r="J7" s="61" t="s">
        <v>75</v>
      </c>
      <c r="K7" s="61" t="s">
        <v>140</v>
      </c>
    </row>
    <row r="8" spans="1:12" ht="14.25" customHeight="1" x14ac:dyDescent="0.3">
      <c r="D8" s="3" t="s">
        <v>141</v>
      </c>
      <c r="E8" s="3" t="s">
        <v>127</v>
      </c>
      <c r="I8" s="62" t="s">
        <v>77</v>
      </c>
      <c r="J8" s="3" t="s">
        <v>78</v>
      </c>
      <c r="K8" s="3" t="s">
        <v>142</v>
      </c>
      <c r="L8" s="3" t="s">
        <v>143</v>
      </c>
    </row>
    <row r="9" spans="1:12" ht="14.25" customHeight="1" x14ac:dyDescent="0.3">
      <c r="A9" s="3" t="s">
        <v>144</v>
      </c>
      <c r="D9" s="3" t="s">
        <v>145</v>
      </c>
      <c r="E9" s="3" t="s">
        <v>54</v>
      </c>
    </row>
    <row r="10" spans="1:12" ht="14.25" customHeight="1" x14ac:dyDescent="0.3">
      <c r="D10" s="3" t="s">
        <v>146</v>
      </c>
      <c r="E10" s="3" t="s">
        <v>54</v>
      </c>
    </row>
    <row r="11" spans="1:12" ht="14.25" customHeight="1" x14ac:dyDescent="0.3">
      <c r="A11" s="3" t="s">
        <v>147</v>
      </c>
      <c r="D11" s="3" t="s">
        <v>148</v>
      </c>
      <c r="E11" s="3" t="s">
        <v>134</v>
      </c>
    </row>
    <row r="12" spans="1:12" ht="14.25" customHeight="1" x14ac:dyDescent="0.3">
      <c r="A12" s="3" t="s">
        <v>149</v>
      </c>
      <c r="D12" s="3" t="s">
        <v>150</v>
      </c>
      <c r="E12" s="3" t="s">
        <v>139</v>
      </c>
    </row>
    <row r="13" spans="1:12" ht="14.25" customHeight="1" x14ac:dyDescent="0.3">
      <c r="D13" s="3" t="s">
        <v>151</v>
      </c>
      <c r="E13" s="3" t="s">
        <v>54</v>
      </c>
      <c r="I13" s="3" t="s">
        <v>152</v>
      </c>
    </row>
    <row r="14" spans="1:12" ht="14.25" customHeight="1" x14ac:dyDescent="0.3">
      <c r="D14" s="3" t="s">
        <v>153</v>
      </c>
      <c r="E14" s="3" t="s">
        <v>54</v>
      </c>
      <c r="I14" s="3" t="s">
        <v>154</v>
      </c>
    </row>
    <row r="15" spans="1:12" ht="14.25" customHeight="1" x14ac:dyDescent="0.3">
      <c r="D15" s="3" t="s">
        <v>155</v>
      </c>
      <c r="E15" s="3" t="s">
        <v>54</v>
      </c>
      <c r="I15" s="3" t="s">
        <v>156</v>
      </c>
    </row>
    <row r="16" spans="1:12" ht="14.25" customHeight="1" x14ac:dyDescent="0.3">
      <c r="A16" s="3" t="s">
        <v>71</v>
      </c>
      <c r="D16" s="3" t="s">
        <v>157</v>
      </c>
      <c r="E16" s="3" t="s">
        <v>134</v>
      </c>
      <c r="I16" s="3" t="s">
        <v>158</v>
      </c>
    </row>
    <row r="17" spans="1:5" ht="14.25" customHeight="1" x14ac:dyDescent="0.3">
      <c r="A17" s="3" t="s">
        <v>159</v>
      </c>
      <c r="D17" s="3" t="s">
        <v>160</v>
      </c>
      <c r="E17" s="3" t="s">
        <v>139</v>
      </c>
    </row>
    <row r="18" spans="1:5" ht="14.25" customHeight="1" x14ac:dyDescent="0.3">
      <c r="A18" s="3" t="s">
        <v>76</v>
      </c>
      <c r="D18" s="3" t="s">
        <v>161</v>
      </c>
      <c r="E18" s="3" t="s">
        <v>54</v>
      </c>
    </row>
    <row r="19" spans="1:5" ht="14.25" customHeight="1" x14ac:dyDescent="0.3">
      <c r="D19" s="3" t="s">
        <v>162</v>
      </c>
      <c r="E19" s="3" t="s">
        <v>54</v>
      </c>
    </row>
    <row r="20" spans="1:5" ht="14.25" customHeight="1" x14ac:dyDescent="0.3">
      <c r="D20" s="3" t="s">
        <v>163</v>
      </c>
      <c r="E20" s="3" t="s">
        <v>134</v>
      </c>
    </row>
    <row r="21" spans="1:5" ht="14.25" customHeight="1" x14ac:dyDescent="0.3">
      <c r="D21" s="3" t="s">
        <v>164</v>
      </c>
      <c r="E21" s="3" t="s">
        <v>134</v>
      </c>
    </row>
    <row r="22" spans="1:5" ht="14.25" customHeight="1" x14ac:dyDescent="0.3">
      <c r="D22" s="3" t="s">
        <v>165</v>
      </c>
      <c r="E22" s="3" t="s">
        <v>139</v>
      </c>
    </row>
    <row r="23" spans="1:5" ht="14.25" customHeight="1" x14ac:dyDescent="0.3">
      <c r="D23" s="3" t="s">
        <v>166</v>
      </c>
      <c r="E23" s="3" t="s">
        <v>134</v>
      </c>
    </row>
    <row r="24" spans="1:5" ht="14.25" customHeight="1" x14ac:dyDescent="0.3">
      <c r="D24" s="3" t="s">
        <v>167</v>
      </c>
      <c r="E24" s="3" t="s">
        <v>134</v>
      </c>
    </row>
    <row r="25" spans="1:5" ht="14.25" customHeight="1" x14ac:dyDescent="0.3">
      <c r="D25" s="3" t="s">
        <v>168</v>
      </c>
      <c r="E25" s="3" t="s">
        <v>134</v>
      </c>
    </row>
    <row r="26" spans="1:5" ht="14.25" customHeight="1" x14ac:dyDescent="0.3">
      <c r="D26" s="3" t="s">
        <v>169</v>
      </c>
      <c r="E26" s="3" t="s">
        <v>134</v>
      </c>
    </row>
    <row r="27" spans="1:5" ht="14.25" customHeight="1" x14ac:dyDescent="0.3">
      <c r="D27" s="3" t="s">
        <v>170</v>
      </c>
      <c r="E27" s="3" t="s">
        <v>139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5" t="s">
        <v>171</v>
      </c>
      <c r="B1" s="146"/>
      <c r="C1" s="147"/>
      <c r="D1" s="3"/>
      <c r="E1" s="3"/>
      <c r="F1" s="3"/>
      <c r="G1" s="3"/>
      <c r="H1" s="3"/>
      <c r="I1" s="3"/>
      <c r="J1" s="3"/>
      <c r="K1" s="3"/>
      <c r="L1" s="3"/>
      <c r="M1" s="3"/>
      <c r="N1" s="3"/>
      <c r="O1" s="3"/>
      <c r="P1" s="3"/>
      <c r="Q1" s="3"/>
      <c r="R1" s="3"/>
      <c r="S1" s="3"/>
      <c r="T1" s="3"/>
      <c r="U1" s="3"/>
      <c r="V1" s="3"/>
      <c r="W1" s="3"/>
      <c r="X1" s="3"/>
      <c r="Y1" s="3"/>
      <c r="Z1" s="3"/>
    </row>
    <row r="2" spans="1:26" ht="24" customHeight="1" x14ac:dyDescent="0.3">
      <c r="A2" s="63" t="s">
        <v>5</v>
      </c>
      <c r="B2" s="148" t="s">
        <v>172</v>
      </c>
      <c r="C2" s="149"/>
      <c r="D2" s="3"/>
      <c r="E2" s="3"/>
      <c r="F2" s="3"/>
      <c r="G2" s="3"/>
      <c r="H2" s="3"/>
      <c r="I2" s="3"/>
      <c r="J2" s="3"/>
      <c r="K2" s="3"/>
      <c r="L2" s="3"/>
      <c r="M2" s="3"/>
      <c r="N2" s="3"/>
      <c r="O2" s="3"/>
      <c r="P2" s="3"/>
      <c r="Q2" s="3"/>
      <c r="R2" s="3"/>
      <c r="S2" s="3"/>
      <c r="T2" s="3"/>
      <c r="U2" s="3"/>
      <c r="V2" s="3"/>
      <c r="W2" s="3"/>
      <c r="X2" s="3"/>
      <c r="Y2" s="3"/>
      <c r="Z2" s="3"/>
    </row>
    <row r="3" spans="1:26" ht="24" customHeight="1" x14ac:dyDescent="0.3">
      <c r="A3" s="63" t="s">
        <v>173</v>
      </c>
      <c r="B3" s="148" t="s">
        <v>174</v>
      </c>
      <c r="C3" s="149"/>
      <c r="D3" s="3"/>
      <c r="E3" s="3"/>
      <c r="F3" s="3"/>
      <c r="G3" s="3"/>
      <c r="H3" s="3"/>
      <c r="I3" s="3"/>
      <c r="J3" s="3"/>
      <c r="K3" s="3"/>
      <c r="L3" s="3"/>
      <c r="M3" s="3"/>
      <c r="N3" s="3"/>
      <c r="O3" s="3"/>
      <c r="P3" s="3"/>
      <c r="Q3" s="3"/>
      <c r="R3" s="3"/>
      <c r="S3" s="3"/>
      <c r="T3" s="3"/>
      <c r="U3" s="3"/>
      <c r="V3" s="3"/>
      <c r="W3" s="3"/>
      <c r="X3" s="3"/>
      <c r="Y3" s="3"/>
      <c r="Z3" s="3"/>
    </row>
    <row r="4" spans="1:26" ht="24" customHeight="1" x14ac:dyDescent="0.3">
      <c r="A4" s="63" t="s">
        <v>175</v>
      </c>
      <c r="B4" s="148" t="s">
        <v>176</v>
      </c>
      <c r="C4" s="149"/>
      <c r="D4" s="3"/>
      <c r="E4" s="3"/>
      <c r="F4" s="3"/>
      <c r="G4" s="3"/>
      <c r="H4" s="3"/>
      <c r="I4" s="3"/>
      <c r="J4" s="3"/>
      <c r="K4" s="3"/>
      <c r="L4" s="3"/>
      <c r="M4" s="3"/>
      <c r="N4" s="3"/>
      <c r="O4" s="3"/>
      <c r="P4" s="3"/>
      <c r="Q4" s="3"/>
      <c r="R4" s="3"/>
      <c r="S4" s="3"/>
      <c r="T4" s="3"/>
      <c r="U4" s="3"/>
      <c r="V4" s="3"/>
      <c r="W4" s="3"/>
      <c r="X4" s="3"/>
      <c r="Y4" s="3"/>
      <c r="Z4" s="3"/>
    </row>
    <row r="5" spans="1:26" ht="24" customHeight="1" x14ac:dyDescent="0.3">
      <c r="A5" s="64" t="s">
        <v>177</v>
      </c>
      <c r="B5" s="150" t="s">
        <v>178</v>
      </c>
      <c r="C5" s="151"/>
      <c r="D5" s="3"/>
      <c r="E5" s="3"/>
      <c r="F5" s="3"/>
      <c r="G5" s="3"/>
      <c r="H5" s="3"/>
      <c r="I5" s="3"/>
      <c r="J5" s="3"/>
      <c r="K5" s="3"/>
      <c r="L5" s="3"/>
      <c r="M5" s="3"/>
      <c r="N5" s="3"/>
      <c r="O5" s="3"/>
      <c r="P5" s="3"/>
      <c r="Q5" s="3"/>
      <c r="R5" s="3"/>
      <c r="S5" s="3"/>
      <c r="T5" s="3"/>
      <c r="U5" s="3"/>
      <c r="V5" s="3"/>
      <c r="W5" s="3"/>
      <c r="X5" s="3"/>
      <c r="Y5" s="3"/>
      <c r="Z5" s="3"/>
    </row>
    <row r="6" spans="1:26" ht="24" customHeight="1" x14ac:dyDescent="0.3">
      <c r="A6" s="64" t="s">
        <v>179</v>
      </c>
      <c r="B6" s="152"/>
      <c r="C6" s="104"/>
      <c r="D6" s="3"/>
      <c r="E6" s="3"/>
      <c r="F6" s="3"/>
      <c r="G6" s="3"/>
      <c r="H6" s="3"/>
      <c r="I6" s="3"/>
      <c r="J6" s="3"/>
      <c r="K6" s="3"/>
      <c r="L6" s="3"/>
      <c r="M6" s="3"/>
      <c r="N6" s="3"/>
      <c r="O6" s="3"/>
      <c r="P6" s="3"/>
      <c r="Q6" s="3"/>
      <c r="R6" s="3"/>
      <c r="S6" s="3"/>
      <c r="T6" s="3"/>
      <c r="U6" s="3"/>
      <c r="V6" s="3"/>
      <c r="W6" s="3"/>
      <c r="X6" s="3"/>
      <c r="Y6" s="3"/>
      <c r="Z6" s="3"/>
    </row>
    <row r="7" spans="1:26" ht="24" customHeight="1" x14ac:dyDescent="0.3">
      <c r="A7" s="64" t="s">
        <v>180</v>
      </c>
      <c r="B7" s="152"/>
      <c r="C7" s="104"/>
      <c r="D7" s="3"/>
      <c r="E7" s="3"/>
      <c r="F7" s="3"/>
      <c r="G7" s="3"/>
      <c r="H7" s="3"/>
      <c r="I7" s="3"/>
      <c r="J7" s="3"/>
      <c r="K7" s="3"/>
      <c r="L7" s="3"/>
      <c r="M7" s="3"/>
      <c r="N7" s="3"/>
      <c r="O7" s="3"/>
      <c r="P7" s="3"/>
      <c r="Q7" s="3"/>
      <c r="R7" s="3"/>
      <c r="S7" s="3"/>
      <c r="T7" s="3"/>
      <c r="U7" s="3"/>
      <c r="V7" s="3"/>
      <c r="W7" s="3"/>
      <c r="X7" s="3"/>
      <c r="Y7" s="3"/>
      <c r="Z7" s="3"/>
    </row>
    <row r="8" spans="1:26" ht="24" customHeight="1" x14ac:dyDescent="0.3">
      <c r="A8" s="64" t="s">
        <v>181</v>
      </c>
      <c r="B8" s="153"/>
      <c r="C8" s="154"/>
      <c r="D8" s="3"/>
      <c r="E8" s="3"/>
      <c r="F8" s="3"/>
      <c r="G8" s="3"/>
      <c r="H8" s="3"/>
      <c r="I8" s="3"/>
      <c r="J8" s="3"/>
      <c r="K8" s="3"/>
      <c r="L8" s="3"/>
      <c r="M8" s="3"/>
      <c r="N8" s="3"/>
      <c r="O8" s="3"/>
      <c r="P8" s="3"/>
      <c r="Q8" s="3"/>
      <c r="R8" s="3"/>
      <c r="S8" s="3"/>
      <c r="T8" s="3"/>
      <c r="U8" s="3"/>
      <c r="V8" s="3"/>
      <c r="W8" s="3"/>
      <c r="X8" s="3"/>
      <c r="Y8" s="3"/>
      <c r="Z8" s="3"/>
    </row>
    <row r="9" spans="1:26" ht="24" customHeight="1" x14ac:dyDescent="0.3">
      <c r="A9" s="64" t="s">
        <v>20</v>
      </c>
      <c r="B9" s="148" t="s">
        <v>182</v>
      </c>
      <c r="C9" s="149"/>
      <c r="D9" s="3"/>
      <c r="E9" s="3"/>
      <c r="F9" s="3"/>
      <c r="G9" s="3"/>
      <c r="H9" s="3"/>
      <c r="I9" s="3"/>
      <c r="J9" s="3"/>
      <c r="K9" s="3"/>
      <c r="L9" s="3"/>
      <c r="M9" s="3"/>
      <c r="N9" s="3"/>
      <c r="O9" s="3"/>
      <c r="P9" s="3"/>
      <c r="Q9" s="3"/>
      <c r="R9" s="3"/>
      <c r="S9" s="3"/>
      <c r="T9" s="3"/>
      <c r="U9" s="3"/>
      <c r="V9" s="3"/>
      <c r="W9" s="3"/>
      <c r="X9" s="3"/>
      <c r="Y9" s="3"/>
      <c r="Z9" s="3"/>
    </row>
    <row r="10" spans="1:26" ht="24" customHeight="1" x14ac:dyDescent="0.3">
      <c r="A10" s="64" t="s">
        <v>21</v>
      </c>
      <c r="B10" s="148" t="s">
        <v>183</v>
      </c>
      <c r="C10" s="149"/>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63" t="s">
        <v>22</v>
      </c>
      <c r="B11" s="155" t="s">
        <v>184</v>
      </c>
      <c r="C11" s="149"/>
      <c r="D11" s="61"/>
      <c r="E11" s="61"/>
      <c r="F11" s="61"/>
      <c r="G11" s="61"/>
      <c r="H11" s="61"/>
      <c r="I11" s="61"/>
      <c r="J11" s="61"/>
      <c r="K11" s="61"/>
      <c r="L11" s="61"/>
      <c r="M11" s="61"/>
      <c r="N11" s="61"/>
      <c r="O11" s="61"/>
      <c r="P11" s="61"/>
      <c r="Q11" s="61"/>
      <c r="R11" s="61"/>
      <c r="S11" s="61"/>
      <c r="T11" s="61"/>
      <c r="U11" s="61"/>
      <c r="V11" s="61"/>
      <c r="W11" s="61"/>
      <c r="X11" s="61"/>
      <c r="Y11" s="61"/>
      <c r="Z11" s="61"/>
    </row>
    <row r="12" spans="1:26" ht="93" customHeight="1" x14ac:dyDescent="0.3">
      <c r="A12" s="63" t="s">
        <v>23</v>
      </c>
      <c r="B12" s="155" t="s">
        <v>185</v>
      </c>
      <c r="C12" s="149"/>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4" t="s">
        <v>24</v>
      </c>
      <c r="B13" s="155" t="s">
        <v>186</v>
      </c>
      <c r="C13" s="149"/>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4" t="s">
        <v>40</v>
      </c>
      <c r="B14" s="155" t="s">
        <v>187</v>
      </c>
      <c r="C14" s="149"/>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4" t="s">
        <v>41</v>
      </c>
      <c r="B15" s="155" t="s">
        <v>188</v>
      </c>
      <c r="C15" s="149"/>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4" t="s">
        <v>42</v>
      </c>
      <c r="B16" s="155" t="s">
        <v>189</v>
      </c>
      <c r="C16" s="149"/>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4" t="s">
        <v>190</v>
      </c>
      <c r="B17" s="155" t="s">
        <v>191</v>
      </c>
      <c r="C17" s="149"/>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4" t="s">
        <v>192</v>
      </c>
      <c r="B18" s="155" t="s">
        <v>193</v>
      </c>
      <c r="C18" s="149"/>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4" t="s">
        <v>33</v>
      </c>
      <c r="B19" s="150" t="s">
        <v>194</v>
      </c>
      <c r="C19" s="151"/>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4" t="s">
        <v>34</v>
      </c>
      <c r="B20" s="152"/>
      <c r="C20" s="10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4" t="s">
        <v>35</v>
      </c>
      <c r="B21" s="152"/>
      <c r="C21" s="10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4" t="s">
        <v>38</v>
      </c>
      <c r="B22" s="148" t="s">
        <v>195</v>
      </c>
      <c r="C22" s="149"/>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63" t="s">
        <v>39</v>
      </c>
      <c r="B23" s="155" t="s">
        <v>196</v>
      </c>
      <c r="C23" s="149"/>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63" t="s">
        <v>71</v>
      </c>
      <c r="B24" s="156" t="s">
        <v>197</v>
      </c>
      <c r="C24" s="149"/>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63" t="s">
        <v>198</v>
      </c>
      <c r="B25" s="155" t="s">
        <v>199</v>
      </c>
      <c r="C25" s="149"/>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5" t="s">
        <v>200</v>
      </c>
      <c r="B26" s="156" t="s">
        <v>201</v>
      </c>
      <c r="C26" s="149"/>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63" t="s">
        <v>202</v>
      </c>
      <c r="B27" s="156" t="s">
        <v>203</v>
      </c>
      <c r="C27" s="149"/>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63" t="s">
        <v>43</v>
      </c>
      <c r="B28" s="156" t="s">
        <v>204</v>
      </c>
      <c r="C28" s="149"/>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63" t="s">
        <v>44</v>
      </c>
      <c r="B29" s="156" t="s">
        <v>205</v>
      </c>
      <c r="C29" s="149"/>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63" t="s">
        <v>45</v>
      </c>
      <c r="B30" s="156" t="s">
        <v>206</v>
      </c>
      <c r="C30" s="149"/>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63" t="s">
        <v>46</v>
      </c>
      <c r="B31" s="156" t="s">
        <v>207</v>
      </c>
      <c r="C31" s="149"/>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63" t="s">
        <v>208</v>
      </c>
      <c r="B32" s="156" t="s">
        <v>209</v>
      </c>
      <c r="C32" s="149"/>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63" t="s">
        <v>210</v>
      </c>
      <c r="B33" s="156" t="s">
        <v>211</v>
      </c>
      <c r="C33" s="149"/>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6"/>
      <c r="B34" s="67"/>
      <c r="C34" s="68"/>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6"/>
      <c r="B35" s="67"/>
      <c r="C35" s="68"/>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6"/>
      <c r="B36" s="67"/>
      <c r="C36" s="68"/>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6"/>
      <c r="B37" s="67"/>
      <c r="C37" s="68"/>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6"/>
      <c r="B38" s="67"/>
      <c r="C38" s="68"/>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6"/>
      <c r="B39" s="67"/>
      <c r="C39" s="68"/>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6"/>
      <c r="B40" s="67"/>
      <c r="C40" s="68"/>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6"/>
      <c r="B41" s="67"/>
      <c r="C41" s="68"/>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6"/>
      <c r="B42" s="67"/>
      <c r="C42" s="68"/>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6"/>
      <c r="B43" s="67"/>
      <c r="C43" s="68"/>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6"/>
      <c r="B44" s="67"/>
      <c r="C44" s="68"/>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6"/>
      <c r="B45" s="67"/>
      <c r="C45" s="68"/>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6"/>
      <c r="B46" s="67"/>
      <c r="C46" s="68"/>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6"/>
      <c r="B47" s="67"/>
      <c r="C47" s="68"/>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6"/>
      <c r="B48" s="67"/>
      <c r="C48" s="68"/>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6"/>
      <c r="B49" s="67"/>
      <c r="C49" s="68"/>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6"/>
      <c r="B50" s="67"/>
      <c r="C50" s="68"/>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6"/>
      <c r="B51" s="67"/>
      <c r="C51" s="68"/>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6"/>
      <c r="B52" s="67"/>
      <c r="C52" s="68"/>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6"/>
      <c r="B53" s="67"/>
      <c r="C53" s="68"/>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6"/>
      <c r="B54" s="67"/>
      <c r="C54" s="68"/>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6"/>
      <c r="B55" s="67"/>
      <c r="C55" s="68"/>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6"/>
      <c r="B56" s="67"/>
      <c r="C56" s="68"/>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6"/>
      <c r="B57" s="67"/>
      <c r="C57" s="68"/>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6"/>
      <c r="B58" s="67"/>
      <c r="C58" s="68"/>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6"/>
      <c r="B59" s="67"/>
      <c r="C59" s="68"/>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6"/>
      <c r="B60" s="67"/>
      <c r="C60" s="68"/>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6"/>
      <c r="B61" s="67"/>
      <c r="C61" s="68"/>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6"/>
      <c r="B62" s="67"/>
      <c r="C62" s="68"/>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6"/>
      <c r="B63" s="67"/>
      <c r="C63" s="68"/>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6"/>
      <c r="B64" s="67"/>
      <c r="C64" s="68"/>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6"/>
      <c r="B65" s="67"/>
      <c r="C65" s="68"/>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6"/>
      <c r="B66" s="67"/>
      <c r="C66" s="68"/>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6"/>
      <c r="B67" s="67"/>
      <c r="C67" s="68"/>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6"/>
      <c r="B68" s="67"/>
      <c r="C68" s="68"/>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6"/>
      <c r="B69" s="67"/>
      <c r="C69" s="68"/>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6"/>
      <c r="B70" s="67"/>
      <c r="C70" s="68"/>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6"/>
      <c r="B71" s="67"/>
      <c r="C71" s="68"/>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6"/>
      <c r="B72" s="67"/>
      <c r="C72" s="68"/>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6"/>
      <c r="B73" s="67"/>
      <c r="C73" s="68"/>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6"/>
      <c r="B74" s="67"/>
      <c r="C74" s="68"/>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6"/>
      <c r="B75" s="67"/>
      <c r="C75" s="68"/>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6"/>
      <c r="B76" s="67"/>
      <c r="C76" s="68"/>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6"/>
      <c r="B77" s="67"/>
      <c r="C77" s="68"/>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6"/>
      <c r="B78" s="67"/>
      <c r="C78" s="68"/>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6"/>
      <c r="B79" s="67"/>
      <c r="C79" s="68"/>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6"/>
      <c r="B80" s="67"/>
      <c r="C80" s="68"/>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6"/>
      <c r="B81" s="67"/>
      <c r="C81" s="68"/>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6"/>
      <c r="B82" s="67"/>
      <c r="C82" s="68"/>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6"/>
      <c r="B83" s="67"/>
      <c r="C83" s="68"/>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6"/>
      <c r="B84" s="67"/>
      <c r="C84" s="68"/>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6"/>
      <c r="B85" s="67"/>
      <c r="C85" s="68"/>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6"/>
      <c r="B86" s="67"/>
      <c r="C86" s="68"/>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6"/>
      <c r="B87" s="67"/>
      <c r="C87" s="68"/>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6"/>
      <c r="B88" s="67"/>
      <c r="C88" s="68"/>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6"/>
      <c r="B89" s="67"/>
      <c r="C89" s="68"/>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6"/>
      <c r="B90" s="67"/>
      <c r="C90" s="68"/>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6"/>
      <c r="B91" s="67"/>
      <c r="C91" s="68"/>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6"/>
      <c r="B92" s="67"/>
      <c r="C92" s="68"/>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6"/>
      <c r="B93" s="67"/>
      <c r="C93" s="68"/>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6"/>
      <c r="B94" s="67"/>
      <c r="C94" s="68"/>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6"/>
      <c r="B95" s="67"/>
      <c r="C95" s="68"/>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6"/>
      <c r="B96" s="67"/>
      <c r="C96" s="68"/>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6"/>
      <c r="B97" s="67"/>
      <c r="C97" s="68"/>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6"/>
      <c r="B98" s="67"/>
      <c r="C98" s="68"/>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6"/>
      <c r="B99" s="67"/>
      <c r="C99" s="68"/>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6"/>
      <c r="B100" s="67"/>
      <c r="C100" s="68"/>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6"/>
      <c r="B101" s="67"/>
      <c r="C101" s="68"/>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6"/>
      <c r="B102" s="67"/>
      <c r="C102" s="68"/>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6"/>
      <c r="B103" s="67"/>
      <c r="C103" s="68"/>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6"/>
      <c r="B104" s="67"/>
      <c r="C104" s="68"/>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6"/>
      <c r="B105" s="67"/>
      <c r="C105" s="68"/>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6"/>
      <c r="B106" s="67"/>
      <c r="C106" s="68"/>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6"/>
      <c r="B107" s="67"/>
      <c r="C107" s="68"/>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6"/>
      <c r="B108" s="67"/>
      <c r="C108" s="68"/>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6"/>
      <c r="B109" s="67"/>
      <c r="C109" s="68"/>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6"/>
      <c r="B110" s="67"/>
      <c r="C110" s="68"/>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6"/>
      <c r="B111" s="67"/>
      <c r="C111" s="68"/>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6"/>
      <c r="B112" s="67"/>
      <c r="C112" s="68"/>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6"/>
      <c r="B113" s="67"/>
      <c r="C113" s="68"/>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6"/>
      <c r="B114" s="67"/>
      <c r="C114" s="68"/>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6"/>
      <c r="B115" s="67"/>
      <c r="C115" s="68"/>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6"/>
      <c r="B116" s="67"/>
      <c r="C116" s="68"/>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6"/>
      <c r="B117" s="67"/>
      <c r="C117" s="68"/>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6"/>
      <c r="B118" s="67"/>
      <c r="C118" s="68"/>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6"/>
      <c r="B119" s="67"/>
      <c r="C119" s="68"/>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6"/>
      <c r="B120" s="67"/>
      <c r="C120" s="68"/>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6"/>
      <c r="B121" s="67"/>
      <c r="C121" s="68"/>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6"/>
      <c r="B122" s="67"/>
      <c r="C122" s="68"/>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6"/>
      <c r="B123" s="67"/>
      <c r="C123" s="68"/>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6"/>
      <c r="B124" s="67"/>
      <c r="C124" s="68"/>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6"/>
      <c r="B125" s="67"/>
      <c r="C125" s="68"/>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6"/>
      <c r="B126" s="67"/>
      <c r="C126" s="68"/>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6"/>
      <c r="B127" s="67"/>
      <c r="C127" s="68"/>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6"/>
      <c r="B128" s="67"/>
      <c r="C128" s="68"/>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6"/>
      <c r="B129" s="67"/>
      <c r="C129" s="68"/>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6"/>
      <c r="B130" s="67"/>
      <c r="C130" s="68"/>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6"/>
      <c r="B131" s="67"/>
      <c r="C131" s="68"/>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6"/>
      <c r="B132" s="67"/>
      <c r="C132" s="68"/>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6"/>
      <c r="B133" s="67"/>
      <c r="C133" s="68"/>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6"/>
      <c r="B134" s="67"/>
      <c r="C134" s="68"/>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6"/>
      <c r="B135" s="67"/>
      <c r="C135" s="68"/>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6"/>
      <c r="B136" s="67"/>
      <c r="C136" s="68"/>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6"/>
      <c r="B137" s="67"/>
      <c r="C137" s="68"/>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6"/>
      <c r="B138" s="67"/>
      <c r="C138" s="68"/>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6"/>
      <c r="B139" s="67"/>
      <c r="C139" s="68"/>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6"/>
      <c r="B140" s="67"/>
      <c r="C140" s="68"/>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6"/>
      <c r="B141" s="67"/>
      <c r="C141" s="68"/>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6"/>
      <c r="B142" s="67"/>
      <c r="C142" s="68"/>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6"/>
      <c r="B143" s="67"/>
      <c r="C143" s="68"/>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6"/>
      <c r="B144" s="67"/>
      <c r="C144" s="68"/>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6"/>
      <c r="B145" s="67"/>
      <c r="C145" s="68"/>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6"/>
      <c r="B146" s="67"/>
      <c r="C146" s="68"/>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6"/>
      <c r="B147" s="67"/>
      <c r="C147" s="68"/>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6"/>
      <c r="B148" s="67"/>
      <c r="C148" s="68"/>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6"/>
      <c r="B149" s="67"/>
      <c r="C149" s="68"/>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6"/>
      <c r="B150" s="67"/>
      <c r="C150" s="68"/>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6"/>
      <c r="B151" s="67"/>
      <c r="C151" s="68"/>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6"/>
      <c r="B152" s="67"/>
      <c r="C152" s="68"/>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6"/>
      <c r="B153" s="67"/>
      <c r="C153" s="68"/>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6"/>
      <c r="B154" s="67"/>
      <c r="C154" s="68"/>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6"/>
      <c r="B155" s="67"/>
      <c r="C155" s="68"/>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6"/>
      <c r="B156" s="67"/>
      <c r="C156" s="68"/>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6"/>
      <c r="B157" s="67"/>
      <c r="C157" s="68"/>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6"/>
      <c r="B158" s="67"/>
      <c r="C158" s="68"/>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6"/>
      <c r="B159" s="67"/>
      <c r="C159" s="68"/>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6"/>
      <c r="B160" s="67"/>
      <c r="C160" s="68"/>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6"/>
      <c r="B161" s="67"/>
      <c r="C161" s="68"/>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6"/>
      <c r="B162" s="67"/>
      <c r="C162" s="68"/>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6"/>
      <c r="B163" s="67"/>
      <c r="C163" s="68"/>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6"/>
      <c r="B164" s="67"/>
      <c r="C164" s="68"/>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6"/>
      <c r="B165" s="67"/>
      <c r="C165" s="68"/>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6"/>
      <c r="B166" s="67"/>
      <c r="C166" s="68"/>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6"/>
      <c r="B167" s="67"/>
      <c r="C167" s="68"/>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6"/>
      <c r="B168" s="67"/>
      <c r="C168" s="68"/>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6"/>
      <c r="B169" s="67"/>
      <c r="C169" s="68"/>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6"/>
      <c r="B170" s="67"/>
      <c r="C170" s="68"/>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6"/>
      <c r="B171" s="67"/>
      <c r="C171" s="68"/>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6"/>
      <c r="B172" s="67"/>
      <c r="C172" s="68"/>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6"/>
      <c r="B173" s="67"/>
      <c r="C173" s="68"/>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6"/>
      <c r="B174" s="67"/>
      <c r="C174" s="68"/>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6"/>
      <c r="B175" s="67"/>
      <c r="C175" s="68"/>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6"/>
      <c r="B176" s="67"/>
      <c r="C176" s="68"/>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6"/>
      <c r="B177" s="67"/>
      <c r="C177" s="68"/>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6"/>
      <c r="B178" s="67"/>
      <c r="C178" s="68"/>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6"/>
      <c r="B179" s="67"/>
      <c r="C179" s="68"/>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6"/>
      <c r="B180" s="67"/>
      <c r="C180" s="68"/>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6"/>
      <c r="B181" s="67"/>
      <c r="C181" s="68"/>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6"/>
      <c r="B182" s="67"/>
      <c r="C182" s="68"/>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6"/>
      <c r="B183" s="67"/>
      <c r="C183" s="68"/>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6"/>
      <c r="B184" s="67"/>
      <c r="C184" s="68"/>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6"/>
      <c r="B185" s="67"/>
      <c r="C185" s="68"/>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6"/>
      <c r="B186" s="67"/>
      <c r="C186" s="68"/>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6"/>
      <c r="B187" s="67"/>
      <c r="C187" s="68"/>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6"/>
      <c r="B188" s="67"/>
      <c r="C188" s="68"/>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6"/>
      <c r="B189" s="67"/>
      <c r="C189" s="68"/>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6"/>
      <c r="B190" s="67"/>
      <c r="C190" s="68"/>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6"/>
      <c r="B191" s="67"/>
      <c r="C191" s="68"/>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6"/>
      <c r="B192" s="67"/>
      <c r="C192" s="68"/>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6"/>
      <c r="B193" s="67"/>
      <c r="C193" s="68"/>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6"/>
      <c r="B194" s="67"/>
      <c r="C194" s="68"/>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6"/>
      <c r="B195" s="67"/>
      <c r="C195" s="68"/>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6"/>
      <c r="B196" s="67"/>
      <c r="C196" s="68"/>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6"/>
      <c r="B197" s="67"/>
      <c r="C197" s="68"/>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6"/>
      <c r="B198" s="67"/>
      <c r="C198" s="68"/>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6"/>
      <c r="B199" s="67"/>
      <c r="C199" s="68"/>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6"/>
      <c r="B200" s="67"/>
      <c r="C200" s="68"/>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6"/>
      <c r="B201" s="67"/>
      <c r="C201" s="68"/>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6"/>
      <c r="B202" s="67"/>
      <c r="C202" s="68"/>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6"/>
      <c r="B203" s="67"/>
      <c r="C203" s="68"/>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6"/>
      <c r="B204" s="67"/>
      <c r="C204" s="68"/>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6"/>
      <c r="B205" s="67"/>
      <c r="C205" s="68"/>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6"/>
      <c r="B206" s="67"/>
      <c r="C206" s="68"/>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6"/>
      <c r="B207" s="67"/>
      <c r="C207" s="68"/>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6"/>
      <c r="B208" s="67"/>
      <c r="C208" s="68"/>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6"/>
      <c r="B209" s="67"/>
      <c r="C209" s="68"/>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6"/>
      <c r="B210" s="67"/>
      <c r="C210" s="68"/>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6"/>
      <c r="B211" s="67"/>
      <c r="C211" s="68"/>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6"/>
      <c r="B212" s="67"/>
      <c r="C212" s="68"/>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6"/>
      <c r="B213" s="67"/>
      <c r="C213" s="68"/>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6"/>
      <c r="B214" s="67"/>
      <c r="C214" s="68"/>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6"/>
      <c r="B215" s="67"/>
      <c r="C215" s="68"/>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6"/>
      <c r="B216" s="67"/>
      <c r="C216" s="68"/>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6"/>
      <c r="B217" s="67"/>
      <c r="C217" s="68"/>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6"/>
      <c r="B218" s="67"/>
      <c r="C218" s="68"/>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6"/>
      <c r="B219" s="67"/>
      <c r="C219" s="68"/>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6"/>
      <c r="B220" s="67"/>
      <c r="C220" s="68"/>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6"/>
      <c r="B221" s="67"/>
      <c r="C221" s="68"/>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6"/>
      <c r="B222" s="67"/>
      <c r="C222" s="68"/>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6"/>
      <c r="B223" s="67"/>
      <c r="C223" s="68"/>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6"/>
      <c r="B224" s="67"/>
      <c r="C224" s="68"/>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6"/>
      <c r="B225" s="67"/>
      <c r="C225" s="68"/>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6"/>
      <c r="B226" s="67"/>
      <c r="C226" s="68"/>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6"/>
      <c r="B227" s="67"/>
      <c r="C227" s="68"/>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6"/>
      <c r="B228" s="67"/>
      <c r="C228" s="68"/>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6"/>
      <c r="B229" s="67"/>
      <c r="C229" s="68"/>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6"/>
      <c r="B230" s="67"/>
      <c r="C230" s="68"/>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6"/>
      <c r="B231" s="67"/>
      <c r="C231" s="68"/>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6"/>
      <c r="B232" s="67"/>
      <c r="C232" s="68"/>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6"/>
      <c r="B233" s="67"/>
      <c r="C233" s="68"/>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9" t="s">
        <v>212</v>
      </c>
      <c r="B1" s="157" t="s">
        <v>213</v>
      </c>
      <c r="C1" s="132"/>
      <c r="D1" s="132"/>
      <c r="E1" s="132"/>
      <c r="F1" s="133"/>
      <c r="G1" s="163" t="s">
        <v>214</v>
      </c>
      <c r="H1" s="133"/>
      <c r="I1" s="3"/>
      <c r="J1" s="3"/>
      <c r="K1" s="3"/>
      <c r="L1" s="3"/>
      <c r="M1" s="3"/>
      <c r="N1" s="3"/>
      <c r="O1" s="3"/>
      <c r="P1" s="3"/>
      <c r="Q1" s="3"/>
      <c r="R1" s="3"/>
      <c r="S1" s="3"/>
      <c r="T1" s="3"/>
      <c r="U1" s="3"/>
      <c r="V1" s="3"/>
      <c r="W1" s="3"/>
      <c r="X1" s="3"/>
      <c r="Y1" s="3"/>
      <c r="Z1" s="3"/>
    </row>
    <row r="2" spans="1:26" ht="14.25" customHeight="1" x14ac:dyDescent="0.3">
      <c r="A2" s="70">
        <v>1</v>
      </c>
      <c r="B2" s="158" t="s">
        <v>215</v>
      </c>
      <c r="C2" s="132"/>
      <c r="D2" s="132"/>
      <c r="E2" s="132"/>
      <c r="F2" s="133"/>
      <c r="G2" s="70"/>
      <c r="H2" s="70"/>
      <c r="I2" s="3"/>
      <c r="J2" s="3"/>
      <c r="K2" s="3"/>
      <c r="L2" s="3"/>
      <c r="M2" s="3"/>
      <c r="N2" s="3"/>
      <c r="O2" s="3"/>
      <c r="P2" s="3"/>
      <c r="Q2" s="3"/>
      <c r="R2" s="3">
        <v>1</v>
      </c>
      <c r="S2" s="3">
        <v>1</v>
      </c>
      <c r="T2" s="3"/>
      <c r="U2" s="3"/>
      <c r="V2" s="3"/>
      <c r="W2" s="3"/>
      <c r="X2" s="3"/>
      <c r="Y2" s="3"/>
      <c r="Z2" s="3"/>
    </row>
    <row r="3" spans="1:26" ht="14.25" customHeight="1" x14ac:dyDescent="0.3">
      <c r="A3" s="70">
        <v>2</v>
      </c>
      <c r="B3" s="158" t="s">
        <v>216</v>
      </c>
      <c r="C3" s="132"/>
      <c r="D3" s="132"/>
      <c r="E3" s="132"/>
      <c r="F3" s="133"/>
      <c r="G3" s="70"/>
      <c r="H3" s="70"/>
      <c r="I3" s="3"/>
      <c r="J3" s="3"/>
      <c r="K3" s="3"/>
      <c r="L3" s="3"/>
      <c r="M3" s="3"/>
      <c r="N3" s="3"/>
      <c r="O3" s="3"/>
      <c r="P3" s="3"/>
      <c r="Q3" s="3"/>
      <c r="R3" s="3">
        <v>1</v>
      </c>
      <c r="S3" s="3">
        <v>1</v>
      </c>
      <c r="T3" s="3"/>
      <c r="U3" s="3"/>
      <c r="V3" s="3"/>
      <c r="W3" s="3"/>
      <c r="X3" s="3"/>
      <c r="Y3" s="3"/>
      <c r="Z3" s="3"/>
    </row>
    <row r="4" spans="1:26" ht="14.25" customHeight="1" x14ac:dyDescent="0.3">
      <c r="A4" s="70">
        <v>3</v>
      </c>
      <c r="B4" s="158" t="s">
        <v>217</v>
      </c>
      <c r="C4" s="132"/>
      <c r="D4" s="132"/>
      <c r="E4" s="132"/>
      <c r="F4" s="133"/>
      <c r="G4" s="70"/>
      <c r="H4" s="70"/>
      <c r="I4" s="3"/>
      <c r="J4" s="3"/>
      <c r="K4" s="3"/>
      <c r="L4" s="3"/>
      <c r="M4" s="3"/>
      <c r="N4" s="3"/>
      <c r="O4" s="3"/>
      <c r="P4" s="3"/>
      <c r="Q4" s="3"/>
      <c r="R4" s="3">
        <v>1</v>
      </c>
      <c r="S4" s="3">
        <v>1</v>
      </c>
      <c r="T4" s="3"/>
      <c r="U4" s="3"/>
      <c r="V4" s="3"/>
      <c r="W4" s="3"/>
      <c r="X4" s="3"/>
      <c r="Y4" s="3"/>
      <c r="Z4" s="3"/>
    </row>
    <row r="5" spans="1:26" ht="14.25" customHeight="1" x14ac:dyDescent="0.3">
      <c r="A5" s="70">
        <v>4</v>
      </c>
      <c r="B5" s="158" t="s">
        <v>218</v>
      </c>
      <c r="C5" s="132"/>
      <c r="D5" s="132"/>
      <c r="E5" s="132"/>
      <c r="F5" s="133"/>
      <c r="G5" s="70"/>
      <c r="H5" s="70"/>
      <c r="I5" s="3"/>
      <c r="J5" s="3"/>
      <c r="K5" s="3"/>
      <c r="L5" s="3"/>
      <c r="M5" s="3"/>
      <c r="N5" s="3"/>
      <c r="O5" s="3"/>
      <c r="P5" s="3"/>
      <c r="Q5" s="3"/>
      <c r="R5" s="3">
        <v>1</v>
      </c>
      <c r="S5" s="3">
        <v>1</v>
      </c>
      <c r="T5" s="3"/>
      <c r="U5" s="3"/>
      <c r="V5" s="3"/>
      <c r="W5" s="3"/>
      <c r="X5" s="3"/>
      <c r="Y5" s="3"/>
      <c r="Z5" s="3"/>
    </row>
    <row r="6" spans="1:26" ht="14.25" customHeight="1" x14ac:dyDescent="0.3">
      <c r="A6" s="70">
        <v>5</v>
      </c>
      <c r="B6" s="158" t="s">
        <v>219</v>
      </c>
      <c r="C6" s="132"/>
      <c r="D6" s="132"/>
      <c r="E6" s="132"/>
      <c r="F6" s="133"/>
      <c r="G6" s="70"/>
      <c r="H6" s="70"/>
      <c r="I6" s="3"/>
      <c r="J6" s="3"/>
      <c r="K6" s="3"/>
      <c r="L6" s="3"/>
      <c r="M6" s="3"/>
      <c r="N6" s="3"/>
      <c r="O6" s="3"/>
      <c r="P6" s="3"/>
      <c r="Q6" s="3"/>
      <c r="R6" s="3">
        <v>1</v>
      </c>
      <c r="S6" s="3">
        <v>1</v>
      </c>
      <c r="T6" s="3"/>
      <c r="U6" s="3"/>
      <c r="V6" s="3"/>
      <c r="W6" s="3"/>
      <c r="X6" s="3"/>
      <c r="Y6" s="3"/>
      <c r="Z6" s="3"/>
    </row>
    <row r="7" spans="1:26" ht="14.25" customHeight="1" x14ac:dyDescent="0.3">
      <c r="A7" s="70">
        <v>6</v>
      </c>
      <c r="B7" s="158" t="s">
        <v>220</v>
      </c>
      <c r="C7" s="132"/>
      <c r="D7" s="132"/>
      <c r="E7" s="132"/>
      <c r="F7" s="133"/>
      <c r="G7" s="70"/>
      <c r="H7" s="70"/>
      <c r="I7" s="3"/>
      <c r="J7" s="3"/>
      <c r="K7" s="3"/>
      <c r="L7" s="3"/>
      <c r="M7" s="3"/>
      <c r="N7" s="3"/>
      <c r="O7" s="3"/>
      <c r="P7" s="3"/>
      <c r="Q7" s="3"/>
      <c r="R7" s="3">
        <v>1</v>
      </c>
      <c r="S7" s="3">
        <v>1</v>
      </c>
      <c r="T7" s="3"/>
      <c r="U7" s="3"/>
      <c r="V7" s="3"/>
      <c r="W7" s="3"/>
      <c r="X7" s="3"/>
      <c r="Y7" s="3"/>
      <c r="Z7" s="3"/>
    </row>
    <row r="8" spans="1:26" ht="14.25" customHeight="1" x14ac:dyDescent="0.3">
      <c r="A8" s="70">
        <v>7</v>
      </c>
      <c r="B8" s="158" t="s">
        <v>221</v>
      </c>
      <c r="C8" s="132"/>
      <c r="D8" s="132"/>
      <c r="E8" s="132"/>
      <c r="F8" s="133"/>
      <c r="G8" s="70"/>
      <c r="H8" s="70"/>
      <c r="I8" s="3"/>
      <c r="J8" s="3"/>
      <c r="K8" s="3"/>
      <c r="L8" s="3"/>
      <c r="M8" s="3"/>
      <c r="N8" s="3"/>
      <c r="O8" s="3"/>
      <c r="P8" s="3"/>
      <c r="Q8" s="3"/>
      <c r="R8" s="3">
        <v>1</v>
      </c>
      <c r="S8" s="3">
        <v>1</v>
      </c>
      <c r="T8" s="3"/>
      <c r="U8" s="3"/>
      <c r="V8" s="3"/>
      <c r="W8" s="3"/>
      <c r="X8" s="3"/>
      <c r="Y8" s="3"/>
      <c r="Z8" s="3"/>
    </row>
    <row r="9" spans="1:26" ht="30" customHeight="1" x14ac:dyDescent="0.3">
      <c r="A9" s="70">
        <v>8</v>
      </c>
      <c r="B9" s="159" t="s">
        <v>222</v>
      </c>
      <c r="C9" s="132"/>
      <c r="D9" s="132"/>
      <c r="E9" s="132"/>
      <c r="F9" s="133"/>
      <c r="G9" s="70"/>
      <c r="H9" s="70"/>
      <c r="I9" s="3"/>
      <c r="J9" s="3"/>
      <c r="K9" s="3"/>
      <c r="L9" s="3"/>
      <c r="M9" s="3"/>
      <c r="N9" s="3"/>
      <c r="O9" s="3"/>
      <c r="P9" s="3"/>
      <c r="Q9" s="3"/>
      <c r="R9" s="3">
        <v>1</v>
      </c>
      <c r="S9" s="3">
        <v>1</v>
      </c>
      <c r="T9" s="3"/>
      <c r="U9" s="3"/>
      <c r="V9" s="3"/>
      <c r="W9" s="3"/>
      <c r="X9" s="3"/>
      <c r="Y9" s="3"/>
      <c r="Z9" s="3"/>
    </row>
    <row r="10" spans="1:26" ht="14.25" customHeight="1" x14ac:dyDescent="0.3">
      <c r="A10" s="70">
        <v>9</v>
      </c>
      <c r="B10" s="158" t="s">
        <v>223</v>
      </c>
      <c r="C10" s="132"/>
      <c r="D10" s="132"/>
      <c r="E10" s="132"/>
      <c r="F10" s="133"/>
      <c r="G10" s="70"/>
      <c r="H10" s="70"/>
      <c r="I10" s="3"/>
      <c r="J10" s="3"/>
      <c r="K10" s="3"/>
      <c r="L10" s="3"/>
      <c r="M10" s="3"/>
      <c r="N10" s="3"/>
      <c r="O10" s="3"/>
      <c r="P10" s="3"/>
      <c r="Q10" s="3"/>
      <c r="R10" s="3">
        <v>1</v>
      </c>
      <c r="S10" s="3">
        <v>1</v>
      </c>
      <c r="T10" s="3"/>
      <c r="U10" s="3"/>
      <c r="V10" s="3"/>
      <c r="W10" s="3"/>
      <c r="X10" s="3"/>
      <c r="Y10" s="3"/>
      <c r="Z10" s="3"/>
    </row>
    <row r="11" spans="1:26" ht="14.25" customHeight="1" x14ac:dyDescent="0.3">
      <c r="A11" s="70">
        <v>10</v>
      </c>
      <c r="B11" s="158" t="s">
        <v>224</v>
      </c>
      <c r="C11" s="132"/>
      <c r="D11" s="132"/>
      <c r="E11" s="132"/>
      <c r="F11" s="133"/>
      <c r="G11" s="70"/>
      <c r="H11" s="70"/>
      <c r="I11" s="3"/>
      <c r="J11" s="3"/>
      <c r="K11" s="3"/>
      <c r="L11" s="3"/>
      <c r="M11" s="3"/>
      <c r="N11" s="3"/>
      <c r="O11" s="3"/>
      <c r="P11" s="3"/>
      <c r="Q11" s="3"/>
      <c r="R11" s="3">
        <v>1</v>
      </c>
      <c r="S11" s="3">
        <v>1</v>
      </c>
      <c r="T11" s="3"/>
      <c r="U11" s="3"/>
      <c r="V11" s="3"/>
      <c r="W11" s="3"/>
      <c r="X11" s="3"/>
      <c r="Y11" s="3"/>
      <c r="Z11" s="3"/>
    </row>
    <row r="12" spans="1:26" ht="14.25" customHeight="1" x14ac:dyDescent="0.3">
      <c r="A12" s="70">
        <v>11</v>
      </c>
      <c r="B12" s="158" t="s">
        <v>225</v>
      </c>
      <c r="C12" s="132"/>
      <c r="D12" s="132"/>
      <c r="E12" s="132"/>
      <c r="F12" s="133"/>
      <c r="G12" s="70"/>
      <c r="H12" s="70"/>
      <c r="I12" s="3"/>
      <c r="J12" s="3"/>
      <c r="K12" s="3"/>
      <c r="L12" s="3"/>
      <c r="M12" s="3"/>
      <c r="N12" s="3"/>
      <c r="O12" s="3"/>
      <c r="P12" s="3"/>
      <c r="Q12" s="3"/>
      <c r="R12" s="3">
        <v>1</v>
      </c>
      <c r="S12" s="3">
        <v>1</v>
      </c>
      <c r="T12" s="3"/>
      <c r="U12" s="3"/>
      <c r="V12" s="3"/>
      <c r="W12" s="3"/>
      <c r="X12" s="3"/>
      <c r="Y12" s="3"/>
      <c r="Z12" s="3"/>
    </row>
    <row r="13" spans="1:26" ht="14.25" customHeight="1" x14ac:dyDescent="0.3">
      <c r="A13" s="70">
        <v>12</v>
      </c>
      <c r="B13" s="158" t="s">
        <v>226</v>
      </c>
      <c r="C13" s="132"/>
      <c r="D13" s="132"/>
      <c r="E13" s="132"/>
      <c r="F13" s="133"/>
      <c r="G13" s="70"/>
      <c r="H13" s="70"/>
      <c r="I13" s="3"/>
      <c r="J13" s="3"/>
      <c r="K13" s="3"/>
      <c r="L13" s="3"/>
      <c r="M13" s="3"/>
      <c r="N13" s="3"/>
      <c r="O13" s="3"/>
      <c r="P13" s="3"/>
      <c r="Q13" s="3"/>
      <c r="R13" s="3">
        <v>1</v>
      </c>
      <c r="S13" s="3">
        <v>1</v>
      </c>
      <c r="T13" s="3"/>
      <c r="U13" s="3"/>
      <c r="V13" s="3"/>
      <c r="W13" s="3"/>
      <c r="X13" s="3"/>
      <c r="Y13" s="3"/>
      <c r="Z13" s="3"/>
    </row>
    <row r="14" spans="1:26" ht="14.25" customHeight="1" x14ac:dyDescent="0.3">
      <c r="A14" s="70">
        <v>13</v>
      </c>
      <c r="B14" s="158" t="s">
        <v>227</v>
      </c>
      <c r="C14" s="132"/>
      <c r="D14" s="132"/>
      <c r="E14" s="132"/>
      <c r="F14" s="133"/>
      <c r="G14" s="70"/>
      <c r="H14" s="70"/>
      <c r="I14" s="3"/>
      <c r="J14" s="3"/>
      <c r="K14" s="3"/>
      <c r="L14" s="3"/>
      <c r="M14" s="3"/>
      <c r="N14" s="3"/>
      <c r="O14" s="3"/>
      <c r="P14" s="3"/>
      <c r="Q14" s="3"/>
      <c r="R14" s="3">
        <v>1</v>
      </c>
      <c r="S14" s="3">
        <v>1</v>
      </c>
      <c r="T14" s="3"/>
      <c r="U14" s="3"/>
      <c r="V14" s="3"/>
      <c r="W14" s="3"/>
      <c r="X14" s="3"/>
      <c r="Y14" s="3"/>
      <c r="Z14" s="3"/>
    </row>
    <row r="15" spans="1:26" ht="14.25" customHeight="1" x14ac:dyDescent="0.3">
      <c r="A15" s="70">
        <v>14</v>
      </c>
      <c r="B15" s="158" t="s">
        <v>228</v>
      </c>
      <c r="C15" s="132"/>
      <c r="D15" s="132"/>
      <c r="E15" s="132"/>
      <c r="F15" s="133"/>
      <c r="G15" s="70"/>
      <c r="H15" s="70"/>
      <c r="I15" s="3"/>
      <c r="J15" s="3"/>
      <c r="K15" s="3"/>
      <c r="L15" s="3"/>
      <c r="M15" s="3"/>
      <c r="N15" s="3"/>
      <c r="O15" s="3"/>
      <c r="P15" s="3"/>
      <c r="Q15" s="3"/>
      <c r="R15" s="3">
        <v>1</v>
      </c>
      <c r="S15" s="3">
        <v>1</v>
      </c>
      <c r="T15" s="3"/>
      <c r="U15" s="3"/>
      <c r="V15" s="3"/>
      <c r="W15" s="3"/>
      <c r="X15" s="3"/>
      <c r="Y15" s="3"/>
      <c r="Z15" s="3"/>
    </row>
    <row r="16" spans="1:26" ht="14.25" customHeight="1" x14ac:dyDescent="0.3">
      <c r="A16" s="70">
        <v>15</v>
      </c>
      <c r="B16" s="158" t="s">
        <v>229</v>
      </c>
      <c r="C16" s="132"/>
      <c r="D16" s="132"/>
      <c r="E16" s="132"/>
      <c r="F16" s="133"/>
      <c r="G16" s="70"/>
      <c r="H16" s="70"/>
      <c r="I16" s="3"/>
      <c r="J16" s="3"/>
      <c r="K16" s="3"/>
      <c r="L16" s="3"/>
      <c r="M16" s="3"/>
      <c r="N16" s="3"/>
      <c r="O16" s="3"/>
      <c r="P16" s="3"/>
      <c r="Q16" s="3"/>
      <c r="R16" s="3">
        <v>1</v>
      </c>
      <c r="S16" s="3">
        <v>1</v>
      </c>
      <c r="T16" s="3"/>
      <c r="U16" s="3"/>
      <c r="V16" s="3"/>
      <c r="W16" s="3"/>
      <c r="X16" s="3"/>
      <c r="Y16" s="3"/>
      <c r="Z16" s="3"/>
    </row>
    <row r="17" spans="1:26" ht="14.25" customHeight="1" x14ac:dyDescent="0.3">
      <c r="A17" s="70">
        <v>16</v>
      </c>
      <c r="B17" s="158" t="s">
        <v>230</v>
      </c>
      <c r="C17" s="132"/>
      <c r="D17" s="132"/>
      <c r="E17" s="132"/>
      <c r="F17" s="133"/>
      <c r="G17" s="70"/>
      <c r="H17" s="70"/>
      <c r="I17" s="3"/>
      <c r="J17" s="3"/>
      <c r="K17" s="3"/>
      <c r="L17" s="3"/>
      <c r="M17" s="3"/>
      <c r="N17" s="3"/>
      <c r="O17" s="3"/>
      <c r="P17" s="3"/>
      <c r="Q17" s="3"/>
      <c r="R17" s="3">
        <v>1</v>
      </c>
      <c r="S17" s="3">
        <v>1</v>
      </c>
      <c r="T17" s="3"/>
      <c r="U17" s="3"/>
      <c r="V17" s="3"/>
      <c r="W17" s="3"/>
      <c r="X17" s="3"/>
      <c r="Y17" s="3"/>
      <c r="Z17" s="3"/>
    </row>
    <row r="18" spans="1:26" ht="14.25" customHeight="1" x14ac:dyDescent="0.3">
      <c r="A18" s="70">
        <v>17</v>
      </c>
      <c r="B18" s="158" t="s">
        <v>231</v>
      </c>
      <c r="C18" s="132"/>
      <c r="D18" s="132"/>
      <c r="E18" s="132"/>
      <c r="F18" s="133"/>
      <c r="G18" s="70"/>
      <c r="H18" s="70"/>
      <c r="I18" s="3"/>
      <c r="J18" s="3"/>
      <c r="K18" s="3"/>
      <c r="L18" s="3"/>
      <c r="M18" s="3"/>
      <c r="N18" s="3"/>
      <c r="O18" s="3"/>
      <c r="P18" s="3"/>
      <c r="Q18" s="3"/>
      <c r="R18" s="3">
        <v>1</v>
      </c>
      <c r="S18" s="3">
        <v>1</v>
      </c>
      <c r="T18" s="3"/>
      <c r="U18" s="3"/>
      <c r="V18" s="3"/>
      <c r="W18" s="3"/>
      <c r="X18" s="3"/>
      <c r="Y18" s="3"/>
      <c r="Z18" s="3"/>
    </row>
    <row r="19" spans="1:26" ht="14.25" customHeight="1" x14ac:dyDescent="0.3">
      <c r="A19" s="70">
        <v>18</v>
      </c>
      <c r="B19" s="158" t="s">
        <v>232</v>
      </c>
      <c r="C19" s="132"/>
      <c r="D19" s="132"/>
      <c r="E19" s="132"/>
      <c r="F19" s="133"/>
      <c r="G19" s="70"/>
      <c r="H19" s="70"/>
      <c r="I19" s="3"/>
      <c r="J19" s="3"/>
      <c r="K19" s="3"/>
      <c r="L19" s="3"/>
      <c r="M19" s="3"/>
      <c r="N19" s="3"/>
      <c r="O19" s="3"/>
      <c r="P19" s="3"/>
      <c r="Q19" s="3"/>
      <c r="R19" s="3">
        <v>1</v>
      </c>
      <c r="S19" s="3">
        <v>1</v>
      </c>
      <c r="T19" s="3"/>
      <c r="U19" s="3"/>
      <c r="V19" s="3"/>
      <c r="W19" s="3"/>
      <c r="X19" s="3"/>
      <c r="Y19" s="3"/>
      <c r="Z19" s="3"/>
    </row>
    <row r="20" spans="1:26" ht="14.25" customHeight="1" x14ac:dyDescent="0.3">
      <c r="A20" s="70">
        <v>19</v>
      </c>
      <c r="B20" s="158" t="s">
        <v>233</v>
      </c>
      <c r="C20" s="132"/>
      <c r="D20" s="132"/>
      <c r="E20" s="132"/>
      <c r="F20" s="133"/>
      <c r="G20" s="70"/>
      <c r="H20" s="70"/>
      <c r="I20" s="3"/>
      <c r="J20" s="3"/>
      <c r="K20" s="3"/>
      <c r="L20" s="3"/>
      <c r="M20" s="3"/>
      <c r="N20" s="3"/>
      <c r="O20" s="3"/>
      <c r="P20" s="3"/>
      <c r="Q20" s="3"/>
      <c r="R20" s="3">
        <v>1</v>
      </c>
      <c r="S20" s="3">
        <v>1</v>
      </c>
      <c r="T20" s="3"/>
      <c r="U20" s="3"/>
      <c r="V20" s="3"/>
      <c r="W20" s="3"/>
      <c r="X20" s="3"/>
      <c r="Y20" s="3"/>
      <c r="Z20" s="3"/>
    </row>
    <row r="21" spans="1:26" ht="14.25" customHeight="1" x14ac:dyDescent="0.3">
      <c r="A21" s="160" t="s">
        <v>234</v>
      </c>
      <c r="B21" s="161"/>
      <c r="C21" s="161"/>
      <c r="D21" s="161"/>
      <c r="E21" s="161"/>
      <c r="F21" s="162"/>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60" t="s">
        <v>235</v>
      </c>
      <c r="B22" s="161"/>
      <c r="C22" s="161"/>
      <c r="D22" s="161"/>
      <c r="E22" s="161"/>
      <c r="F22" s="162"/>
      <c r="G22" s="3"/>
      <c r="H22" s="3"/>
      <c r="I22" s="3"/>
      <c r="J22" s="3"/>
      <c r="K22" s="3"/>
      <c r="L22" s="3"/>
      <c r="M22" s="3"/>
      <c r="N22" s="3"/>
      <c r="O22" s="3"/>
      <c r="P22" s="3"/>
      <c r="Q22" s="3"/>
      <c r="R22" s="3"/>
      <c r="S22" s="3"/>
      <c r="T22" s="3"/>
      <c r="U22" s="3"/>
      <c r="V22" s="3"/>
      <c r="W22" s="3"/>
      <c r="X22" s="3"/>
      <c r="Y22" s="3"/>
      <c r="Z22" s="3"/>
    </row>
    <row r="23" spans="1:26" ht="14.25" customHeight="1" x14ac:dyDescent="0.3">
      <c r="A23" s="160" t="s">
        <v>236</v>
      </c>
      <c r="B23" s="161"/>
      <c r="C23" s="161"/>
      <c r="D23" s="161"/>
      <c r="E23" s="161"/>
      <c r="F23" s="162"/>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9" t="s">
        <v>212</v>
      </c>
      <c r="B27" s="157" t="s">
        <v>213</v>
      </c>
      <c r="C27" s="132"/>
      <c r="D27" s="132"/>
      <c r="E27" s="132"/>
      <c r="F27" s="133"/>
      <c r="G27" s="163" t="s">
        <v>214</v>
      </c>
      <c r="H27" s="133"/>
      <c r="I27" s="3"/>
      <c r="J27" s="3"/>
      <c r="K27" s="3"/>
      <c r="L27" s="3"/>
      <c r="M27" s="3"/>
      <c r="N27" s="3"/>
      <c r="O27" s="3"/>
      <c r="P27" s="3"/>
      <c r="Q27" s="3"/>
      <c r="R27" s="3"/>
      <c r="S27" s="3"/>
      <c r="T27" s="3"/>
      <c r="U27" s="3"/>
      <c r="V27" s="3"/>
      <c r="W27" s="3"/>
      <c r="X27" s="3"/>
      <c r="Y27" s="3"/>
      <c r="Z27" s="3"/>
    </row>
    <row r="28" spans="1:26" ht="14.25" customHeight="1" x14ac:dyDescent="0.3">
      <c r="A28" s="70">
        <v>1</v>
      </c>
      <c r="B28" s="158" t="s">
        <v>215</v>
      </c>
      <c r="C28" s="132"/>
      <c r="D28" s="132"/>
      <c r="E28" s="132"/>
      <c r="F28" s="133"/>
      <c r="G28" s="70"/>
      <c r="H28" s="70"/>
      <c r="I28" s="3"/>
      <c r="J28" s="3"/>
      <c r="K28" s="3"/>
      <c r="L28" s="3"/>
      <c r="M28" s="3"/>
      <c r="N28" s="3"/>
      <c r="O28" s="3"/>
      <c r="P28" s="3"/>
      <c r="Q28" s="3"/>
      <c r="R28" s="3"/>
      <c r="S28" s="3"/>
      <c r="T28" s="3"/>
      <c r="U28" s="3"/>
      <c r="V28" s="3"/>
      <c r="W28" s="3"/>
      <c r="X28" s="3"/>
      <c r="Y28" s="3"/>
      <c r="Z28" s="3"/>
    </row>
    <row r="29" spans="1:26" ht="14.25" customHeight="1" x14ac:dyDescent="0.3">
      <c r="A29" s="70">
        <v>2</v>
      </c>
      <c r="B29" s="158" t="s">
        <v>216</v>
      </c>
      <c r="C29" s="132"/>
      <c r="D29" s="132"/>
      <c r="E29" s="132"/>
      <c r="F29" s="133"/>
      <c r="G29" s="70"/>
      <c r="H29" s="70"/>
      <c r="I29" s="3"/>
      <c r="J29" s="3"/>
      <c r="K29" s="3"/>
      <c r="L29" s="3"/>
      <c r="M29" s="3"/>
      <c r="N29" s="3"/>
      <c r="O29" s="3"/>
      <c r="P29" s="3"/>
      <c r="Q29" s="3"/>
      <c r="R29" s="3"/>
      <c r="S29" s="3"/>
      <c r="T29" s="3"/>
      <c r="U29" s="3"/>
      <c r="V29" s="3"/>
      <c r="W29" s="3"/>
      <c r="X29" s="3"/>
      <c r="Y29" s="3"/>
      <c r="Z29" s="3"/>
    </row>
    <row r="30" spans="1:26" ht="14.25" customHeight="1" x14ac:dyDescent="0.3">
      <c r="A30" s="70">
        <v>3</v>
      </c>
      <c r="B30" s="158" t="s">
        <v>217</v>
      </c>
      <c r="C30" s="132"/>
      <c r="D30" s="132"/>
      <c r="E30" s="132"/>
      <c r="F30" s="133"/>
      <c r="G30" s="70"/>
      <c r="H30" s="70"/>
      <c r="I30" s="3"/>
      <c r="J30" s="3"/>
      <c r="K30" s="3"/>
      <c r="L30" s="3"/>
      <c r="M30" s="3"/>
      <c r="N30" s="3"/>
      <c r="O30" s="3"/>
      <c r="P30" s="3"/>
      <c r="Q30" s="3"/>
      <c r="R30" s="3"/>
      <c r="S30" s="3"/>
      <c r="T30" s="3"/>
      <c r="U30" s="3"/>
      <c r="V30" s="3"/>
      <c r="W30" s="3"/>
      <c r="X30" s="3"/>
      <c r="Y30" s="3"/>
      <c r="Z30" s="3"/>
    </row>
    <row r="31" spans="1:26" ht="14.25" customHeight="1" x14ac:dyDescent="0.3">
      <c r="A31" s="70">
        <v>4</v>
      </c>
      <c r="B31" s="158" t="s">
        <v>218</v>
      </c>
      <c r="C31" s="132"/>
      <c r="D31" s="132"/>
      <c r="E31" s="132"/>
      <c r="F31" s="133"/>
      <c r="G31" s="70"/>
      <c r="H31" s="70"/>
      <c r="I31" s="3"/>
      <c r="J31" s="3"/>
      <c r="K31" s="3"/>
      <c r="L31" s="3"/>
      <c r="M31" s="3"/>
      <c r="N31" s="3"/>
      <c r="O31" s="3"/>
      <c r="P31" s="3"/>
      <c r="Q31" s="3"/>
      <c r="R31" s="3"/>
      <c r="S31" s="3"/>
      <c r="T31" s="3"/>
      <c r="U31" s="3"/>
      <c r="V31" s="3"/>
      <c r="W31" s="3"/>
      <c r="X31" s="3"/>
      <c r="Y31" s="3"/>
      <c r="Z31" s="3"/>
    </row>
    <row r="32" spans="1:26" ht="14.25" customHeight="1" x14ac:dyDescent="0.3">
      <c r="A32" s="70">
        <v>5</v>
      </c>
      <c r="B32" s="158" t="s">
        <v>219</v>
      </c>
      <c r="C32" s="132"/>
      <c r="D32" s="132"/>
      <c r="E32" s="132"/>
      <c r="F32" s="133"/>
      <c r="G32" s="70"/>
      <c r="H32" s="70"/>
      <c r="I32" s="3"/>
      <c r="J32" s="3"/>
      <c r="K32" s="3"/>
      <c r="L32" s="3"/>
      <c r="M32" s="3"/>
      <c r="N32" s="3"/>
      <c r="O32" s="3"/>
      <c r="P32" s="3"/>
      <c r="Q32" s="3"/>
      <c r="R32" s="3"/>
      <c r="S32" s="3"/>
      <c r="T32" s="3"/>
      <c r="U32" s="3"/>
      <c r="V32" s="3"/>
      <c r="W32" s="3"/>
      <c r="X32" s="3"/>
      <c r="Y32" s="3"/>
      <c r="Z32" s="3"/>
    </row>
    <row r="33" spans="1:26" ht="14.25" customHeight="1" x14ac:dyDescent="0.3">
      <c r="A33" s="70">
        <v>6</v>
      </c>
      <c r="B33" s="158" t="s">
        <v>220</v>
      </c>
      <c r="C33" s="132"/>
      <c r="D33" s="132"/>
      <c r="E33" s="132"/>
      <c r="F33" s="133"/>
      <c r="G33" s="70"/>
      <c r="H33" s="70"/>
      <c r="I33" s="3"/>
      <c r="J33" s="3"/>
      <c r="K33" s="3"/>
      <c r="L33" s="3"/>
      <c r="M33" s="3"/>
      <c r="N33" s="3"/>
      <c r="O33" s="3"/>
      <c r="P33" s="3"/>
      <c r="Q33" s="3"/>
      <c r="R33" s="3"/>
      <c r="S33" s="3"/>
      <c r="T33" s="3"/>
      <c r="U33" s="3"/>
      <c r="V33" s="3"/>
      <c r="W33" s="3"/>
      <c r="X33" s="3"/>
      <c r="Y33" s="3"/>
      <c r="Z33" s="3"/>
    </row>
    <row r="34" spans="1:26" ht="14.25" customHeight="1" x14ac:dyDescent="0.3">
      <c r="A34" s="70">
        <v>7</v>
      </c>
      <c r="B34" s="158" t="s">
        <v>221</v>
      </c>
      <c r="C34" s="132"/>
      <c r="D34" s="132"/>
      <c r="E34" s="132"/>
      <c r="F34" s="133"/>
      <c r="G34" s="70"/>
      <c r="H34" s="70"/>
      <c r="I34" s="3"/>
      <c r="J34" s="3"/>
      <c r="K34" s="3"/>
      <c r="L34" s="3"/>
      <c r="M34" s="3"/>
      <c r="N34" s="3"/>
      <c r="O34" s="3"/>
      <c r="P34" s="3"/>
      <c r="Q34" s="3"/>
      <c r="R34" s="3"/>
      <c r="S34" s="3"/>
      <c r="T34" s="3"/>
      <c r="U34" s="3"/>
      <c r="V34" s="3"/>
      <c r="W34" s="3"/>
      <c r="X34" s="3"/>
      <c r="Y34" s="3"/>
      <c r="Z34" s="3"/>
    </row>
    <row r="35" spans="1:26" ht="14.25" customHeight="1" x14ac:dyDescent="0.3">
      <c r="A35" s="70">
        <v>8</v>
      </c>
      <c r="B35" s="159" t="s">
        <v>222</v>
      </c>
      <c r="C35" s="132"/>
      <c r="D35" s="132"/>
      <c r="E35" s="132"/>
      <c r="F35" s="133"/>
      <c r="G35" s="70"/>
      <c r="H35" s="70"/>
      <c r="I35" s="3"/>
      <c r="J35" s="3"/>
      <c r="K35" s="3"/>
      <c r="L35" s="3"/>
      <c r="M35" s="3"/>
      <c r="N35" s="3"/>
      <c r="O35" s="3"/>
      <c r="P35" s="3"/>
      <c r="Q35" s="3"/>
      <c r="R35" s="3"/>
      <c r="S35" s="3"/>
      <c r="T35" s="3"/>
      <c r="U35" s="3"/>
      <c r="V35" s="3"/>
      <c r="W35" s="3"/>
      <c r="X35" s="3"/>
      <c r="Y35" s="3"/>
      <c r="Z35" s="3"/>
    </row>
    <row r="36" spans="1:26" ht="14.25" customHeight="1" x14ac:dyDescent="0.3">
      <c r="A36" s="70">
        <v>9</v>
      </c>
      <c r="B36" s="158" t="s">
        <v>223</v>
      </c>
      <c r="C36" s="132"/>
      <c r="D36" s="132"/>
      <c r="E36" s="132"/>
      <c r="F36" s="133"/>
      <c r="G36" s="70"/>
      <c r="H36" s="70"/>
      <c r="I36" s="3"/>
      <c r="J36" s="3"/>
      <c r="K36" s="3"/>
      <c r="L36" s="3"/>
      <c r="M36" s="3"/>
      <c r="N36" s="3"/>
      <c r="O36" s="3"/>
      <c r="P36" s="3"/>
      <c r="Q36" s="3"/>
      <c r="R36" s="3"/>
      <c r="S36" s="3"/>
      <c r="T36" s="3"/>
      <c r="U36" s="3"/>
      <c r="V36" s="3"/>
      <c r="W36" s="3"/>
      <c r="X36" s="3"/>
      <c r="Y36" s="3"/>
      <c r="Z36" s="3"/>
    </row>
    <row r="37" spans="1:26" ht="14.25" customHeight="1" x14ac:dyDescent="0.3">
      <c r="A37" s="70">
        <v>10</v>
      </c>
      <c r="B37" s="158" t="s">
        <v>224</v>
      </c>
      <c r="C37" s="132"/>
      <c r="D37" s="132"/>
      <c r="E37" s="132"/>
      <c r="F37" s="133"/>
      <c r="G37" s="70"/>
      <c r="H37" s="70"/>
      <c r="I37" s="3"/>
      <c r="J37" s="3"/>
      <c r="K37" s="3"/>
      <c r="L37" s="3"/>
      <c r="M37" s="3"/>
      <c r="N37" s="3"/>
      <c r="O37" s="3"/>
      <c r="P37" s="3"/>
      <c r="Q37" s="3"/>
      <c r="R37" s="3"/>
      <c r="S37" s="3"/>
      <c r="T37" s="3"/>
      <c r="U37" s="3"/>
      <c r="V37" s="3"/>
      <c r="W37" s="3"/>
      <c r="X37" s="3"/>
      <c r="Y37" s="3"/>
      <c r="Z37" s="3"/>
    </row>
    <row r="38" spans="1:26" ht="14.25" customHeight="1" x14ac:dyDescent="0.3">
      <c r="A38" s="70">
        <v>11</v>
      </c>
      <c r="B38" s="158" t="s">
        <v>225</v>
      </c>
      <c r="C38" s="132"/>
      <c r="D38" s="132"/>
      <c r="E38" s="132"/>
      <c r="F38" s="133"/>
      <c r="G38" s="70"/>
      <c r="H38" s="70"/>
      <c r="I38" s="3"/>
      <c r="J38" s="3"/>
      <c r="K38" s="3"/>
      <c r="L38" s="3"/>
      <c r="M38" s="3"/>
      <c r="N38" s="3"/>
      <c r="O38" s="3"/>
      <c r="P38" s="3"/>
      <c r="Q38" s="3"/>
      <c r="R38" s="3"/>
      <c r="S38" s="3"/>
      <c r="T38" s="3"/>
      <c r="U38" s="3"/>
      <c r="V38" s="3"/>
      <c r="W38" s="3"/>
      <c r="X38" s="3"/>
      <c r="Y38" s="3"/>
      <c r="Z38" s="3"/>
    </row>
    <row r="39" spans="1:26" ht="14.25" customHeight="1" x14ac:dyDescent="0.3">
      <c r="A39" s="70">
        <v>12</v>
      </c>
      <c r="B39" s="158" t="s">
        <v>226</v>
      </c>
      <c r="C39" s="132"/>
      <c r="D39" s="132"/>
      <c r="E39" s="132"/>
      <c r="F39" s="133"/>
      <c r="G39" s="70"/>
      <c r="H39" s="70"/>
      <c r="I39" s="3"/>
      <c r="J39" s="3"/>
      <c r="K39" s="3"/>
      <c r="L39" s="3"/>
      <c r="M39" s="3"/>
      <c r="N39" s="3"/>
      <c r="O39" s="3"/>
      <c r="P39" s="3"/>
      <c r="Q39" s="3"/>
      <c r="R39" s="3"/>
      <c r="S39" s="3"/>
      <c r="T39" s="3"/>
      <c r="U39" s="3"/>
      <c r="V39" s="3"/>
      <c r="W39" s="3"/>
      <c r="X39" s="3"/>
      <c r="Y39" s="3"/>
      <c r="Z39" s="3"/>
    </row>
    <row r="40" spans="1:26" ht="14.25" customHeight="1" x14ac:dyDescent="0.3">
      <c r="A40" s="70">
        <v>13</v>
      </c>
      <c r="B40" s="158" t="s">
        <v>227</v>
      </c>
      <c r="C40" s="132"/>
      <c r="D40" s="132"/>
      <c r="E40" s="132"/>
      <c r="F40" s="133"/>
      <c r="G40" s="70"/>
      <c r="H40" s="70"/>
      <c r="I40" s="3"/>
      <c r="J40" s="3"/>
      <c r="K40" s="3"/>
      <c r="L40" s="3"/>
      <c r="M40" s="3"/>
      <c r="N40" s="3"/>
      <c r="O40" s="3"/>
      <c r="P40" s="3"/>
      <c r="Q40" s="3"/>
      <c r="R40" s="3"/>
      <c r="S40" s="3"/>
      <c r="T40" s="3"/>
      <c r="U40" s="3"/>
      <c r="V40" s="3"/>
      <c r="W40" s="3"/>
      <c r="X40" s="3"/>
      <c r="Y40" s="3"/>
      <c r="Z40" s="3"/>
    </row>
    <row r="41" spans="1:26" ht="14.25" customHeight="1" x14ac:dyDescent="0.3">
      <c r="A41" s="70">
        <v>14</v>
      </c>
      <c r="B41" s="158" t="s">
        <v>228</v>
      </c>
      <c r="C41" s="132"/>
      <c r="D41" s="132"/>
      <c r="E41" s="132"/>
      <c r="F41" s="133"/>
      <c r="G41" s="70"/>
      <c r="H41" s="70"/>
      <c r="I41" s="3"/>
      <c r="J41" s="3"/>
      <c r="K41" s="3"/>
      <c r="L41" s="3"/>
      <c r="M41" s="3"/>
      <c r="N41" s="3"/>
      <c r="O41" s="3"/>
      <c r="P41" s="3"/>
      <c r="Q41" s="3"/>
      <c r="R41" s="3"/>
      <c r="S41" s="3"/>
      <c r="T41" s="3"/>
      <c r="U41" s="3"/>
      <c r="V41" s="3"/>
      <c r="W41" s="3"/>
      <c r="X41" s="3"/>
      <c r="Y41" s="3"/>
      <c r="Z41" s="3"/>
    </row>
    <row r="42" spans="1:26" ht="14.25" customHeight="1" x14ac:dyDescent="0.3">
      <c r="A42" s="70">
        <v>15</v>
      </c>
      <c r="B42" s="158" t="s">
        <v>229</v>
      </c>
      <c r="C42" s="132"/>
      <c r="D42" s="132"/>
      <c r="E42" s="132"/>
      <c r="F42" s="133"/>
      <c r="G42" s="70"/>
      <c r="H42" s="70"/>
      <c r="I42" s="3"/>
      <c r="J42" s="3"/>
      <c r="K42" s="3"/>
      <c r="L42" s="3"/>
      <c r="M42" s="3"/>
      <c r="N42" s="3"/>
      <c r="O42" s="3"/>
      <c r="P42" s="3"/>
      <c r="Q42" s="3"/>
      <c r="R42" s="3"/>
      <c r="S42" s="3"/>
      <c r="T42" s="3"/>
      <c r="U42" s="3"/>
      <c r="V42" s="3"/>
      <c r="W42" s="3"/>
      <c r="X42" s="3"/>
      <c r="Y42" s="3"/>
      <c r="Z42" s="3"/>
    </row>
    <row r="43" spans="1:26" ht="14.25" customHeight="1" x14ac:dyDescent="0.3">
      <c r="A43" s="70">
        <v>16</v>
      </c>
      <c r="B43" s="158" t="s">
        <v>230</v>
      </c>
      <c r="C43" s="132"/>
      <c r="D43" s="132"/>
      <c r="E43" s="132"/>
      <c r="F43" s="133"/>
      <c r="G43" s="70"/>
      <c r="H43" s="70"/>
      <c r="I43" s="3"/>
      <c r="J43" s="3"/>
      <c r="K43" s="3"/>
      <c r="L43" s="3"/>
      <c r="M43" s="3"/>
      <c r="N43" s="3"/>
      <c r="O43" s="3"/>
      <c r="P43" s="3"/>
      <c r="Q43" s="3"/>
      <c r="R43" s="3"/>
      <c r="S43" s="3"/>
      <c r="T43" s="3"/>
      <c r="U43" s="3"/>
      <c r="V43" s="3"/>
      <c r="W43" s="3"/>
      <c r="X43" s="3"/>
      <c r="Y43" s="3"/>
      <c r="Z43" s="3"/>
    </row>
    <row r="44" spans="1:26" ht="14.25" customHeight="1" x14ac:dyDescent="0.3">
      <c r="A44" s="70">
        <v>17</v>
      </c>
      <c r="B44" s="158" t="s">
        <v>231</v>
      </c>
      <c r="C44" s="132"/>
      <c r="D44" s="132"/>
      <c r="E44" s="132"/>
      <c r="F44" s="133"/>
      <c r="G44" s="70"/>
      <c r="H44" s="70"/>
      <c r="I44" s="3"/>
      <c r="J44" s="3"/>
      <c r="K44" s="3"/>
      <c r="L44" s="3"/>
      <c r="M44" s="3"/>
      <c r="N44" s="3"/>
      <c r="O44" s="3"/>
      <c r="P44" s="3"/>
      <c r="Q44" s="3"/>
      <c r="R44" s="3"/>
      <c r="S44" s="3"/>
      <c r="T44" s="3"/>
      <c r="U44" s="3"/>
      <c r="V44" s="3"/>
      <c r="W44" s="3"/>
      <c r="X44" s="3"/>
      <c r="Y44" s="3"/>
      <c r="Z44" s="3"/>
    </row>
    <row r="45" spans="1:26" ht="14.25" customHeight="1" x14ac:dyDescent="0.3">
      <c r="A45" s="70">
        <v>18</v>
      </c>
      <c r="B45" s="158" t="s">
        <v>232</v>
      </c>
      <c r="C45" s="132"/>
      <c r="D45" s="132"/>
      <c r="E45" s="132"/>
      <c r="F45" s="133"/>
      <c r="G45" s="70"/>
      <c r="H45" s="70"/>
      <c r="I45" s="3"/>
      <c r="J45" s="3"/>
      <c r="K45" s="3"/>
      <c r="L45" s="3"/>
      <c r="M45" s="3"/>
      <c r="N45" s="3"/>
      <c r="O45" s="3"/>
      <c r="P45" s="3"/>
      <c r="Q45" s="3"/>
      <c r="R45" s="3"/>
      <c r="S45" s="3"/>
      <c r="T45" s="3"/>
      <c r="U45" s="3"/>
      <c r="V45" s="3"/>
      <c r="W45" s="3"/>
      <c r="X45" s="3"/>
      <c r="Y45" s="3"/>
      <c r="Z45" s="3"/>
    </row>
    <row r="46" spans="1:26" ht="14.25" customHeight="1" x14ac:dyDescent="0.3">
      <c r="A46" s="70">
        <v>19</v>
      </c>
      <c r="B46" s="158" t="s">
        <v>233</v>
      </c>
      <c r="C46" s="132"/>
      <c r="D46" s="132"/>
      <c r="E46" s="132"/>
      <c r="F46" s="133"/>
      <c r="G46" s="70"/>
      <c r="H46" s="70"/>
      <c r="I46" s="3"/>
      <c r="J46" s="3"/>
      <c r="K46" s="3"/>
      <c r="L46" s="3"/>
      <c r="M46" s="3"/>
      <c r="N46" s="3"/>
      <c r="O46" s="3"/>
      <c r="P46" s="3"/>
      <c r="Q46" s="3"/>
      <c r="R46" s="3"/>
      <c r="S46" s="3"/>
      <c r="T46" s="3"/>
      <c r="U46" s="3"/>
      <c r="V46" s="3"/>
      <c r="W46" s="3"/>
      <c r="X46" s="3"/>
      <c r="Y46" s="3"/>
      <c r="Z46" s="3"/>
    </row>
    <row r="47" spans="1:26" ht="14.25" customHeight="1" x14ac:dyDescent="0.3">
      <c r="A47" s="160" t="s">
        <v>234</v>
      </c>
      <c r="B47" s="161"/>
      <c r="C47" s="161"/>
      <c r="D47" s="161"/>
      <c r="E47" s="161"/>
      <c r="F47" s="162"/>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60" t="s">
        <v>235</v>
      </c>
      <c r="B48" s="161"/>
      <c r="C48" s="161"/>
      <c r="D48" s="161"/>
      <c r="E48" s="161"/>
      <c r="F48" s="162"/>
      <c r="G48" s="3"/>
      <c r="H48" s="3"/>
      <c r="I48" s="3"/>
      <c r="J48" s="3"/>
      <c r="K48" s="3"/>
      <c r="L48" s="3"/>
      <c r="M48" s="3"/>
      <c r="N48" s="3"/>
      <c r="O48" s="3"/>
      <c r="P48" s="3"/>
      <c r="Q48" s="3"/>
      <c r="R48" s="3"/>
      <c r="S48" s="3"/>
      <c r="T48" s="3"/>
      <c r="U48" s="3"/>
      <c r="V48" s="3"/>
      <c r="W48" s="3"/>
      <c r="X48" s="3"/>
      <c r="Y48" s="3"/>
      <c r="Z48" s="3"/>
    </row>
    <row r="49" spans="1:26" ht="14.25" customHeight="1" x14ac:dyDescent="0.3">
      <c r="A49" s="160" t="s">
        <v>236</v>
      </c>
      <c r="B49" s="161"/>
      <c r="C49" s="161"/>
      <c r="D49" s="161"/>
      <c r="E49" s="161"/>
      <c r="F49" s="162"/>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9" t="s">
        <v>212</v>
      </c>
      <c r="B54" s="157" t="s">
        <v>213</v>
      </c>
      <c r="C54" s="132"/>
      <c r="D54" s="132"/>
      <c r="E54" s="132"/>
      <c r="F54" s="133"/>
      <c r="G54" s="163" t="s">
        <v>214</v>
      </c>
      <c r="H54" s="133"/>
      <c r="I54" s="3"/>
      <c r="J54" s="3"/>
      <c r="K54" s="3"/>
      <c r="L54" s="3"/>
      <c r="M54" s="3"/>
      <c r="N54" s="3"/>
      <c r="O54" s="3"/>
      <c r="P54" s="3"/>
      <c r="Q54" s="3"/>
      <c r="R54" s="3"/>
      <c r="S54" s="3"/>
      <c r="T54" s="3"/>
      <c r="U54" s="3"/>
      <c r="V54" s="3"/>
      <c r="W54" s="3"/>
      <c r="X54" s="3"/>
      <c r="Y54" s="3"/>
      <c r="Z54" s="3"/>
    </row>
    <row r="55" spans="1:26" ht="14.25" customHeight="1" x14ac:dyDescent="0.3">
      <c r="A55" s="70">
        <v>1</v>
      </c>
      <c r="B55" s="158" t="s">
        <v>215</v>
      </c>
      <c r="C55" s="132"/>
      <c r="D55" s="132"/>
      <c r="E55" s="132"/>
      <c r="F55" s="133"/>
      <c r="G55" s="70"/>
      <c r="H55" s="70"/>
      <c r="I55" s="3"/>
      <c r="J55" s="3"/>
      <c r="K55" s="3"/>
      <c r="L55" s="3"/>
      <c r="M55" s="3"/>
      <c r="N55" s="3"/>
      <c r="O55" s="3"/>
      <c r="P55" s="3"/>
      <c r="Q55" s="3"/>
      <c r="R55" s="3"/>
      <c r="S55" s="3"/>
      <c r="T55" s="3"/>
      <c r="U55" s="3"/>
      <c r="V55" s="3"/>
      <c r="W55" s="3"/>
      <c r="X55" s="3"/>
      <c r="Y55" s="3"/>
      <c r="Z55" s="3"/>
    </row>
    <row r="56" spans="1:26" ht="14.25" customHeight="1" x14ac:dyDescent="0.3">
      <c r="A56" s="70">
        <v>2</v>
      </c>
      <c r="B56" s="158" t="s">
        <v>216</v>
      </c>
      <c r="C56" s="132"/>
      <c r="D56" s="132"/>
      <c r="E56" s="132"/>
      <c r="F56" s="133"/>
      <c r="G56" s="70"/>
      <c r="H56" s="70"/>
      <c r="I56" s="3"/>
      <c r="J56" s="3"/>
      <c r="K56" s="3"/>
      <c r="L56" s="3"/>
      <c r="M56" s="3"/>
      <c r="N56" s="3"/>
      <c r="O56" s="3"/>
      <c r="P56" s="3"/>
      <c r="Q56" s="3"/>
      <c r="R56" s="3"/>
      <c r="S56" s="3"/>
      <c r="T56" s="3"/>
      <c r="U56" s="3"/>
      <c r="V56" s="3"/>
      <c r="W56" s="3"/>
      <c r="X56" s="3"/>
      <c r="Y56" s="3"/>
      <c r="Z56" s="3"/>
    </row>
    <row r="57" spans="1:26" ht="14.25" customHeight="1" x14ac:dyDescent="0.3">
      <c r="A57" s="70">
        <v>3</v>
      </c>
      <c r="B57" s="158" t="s">
        <v>217</v>
      </c>
      <c r="C57" s="132"/>
      <c r="D57" s="132"/>
      <c r="E57" s="132"/>
      <c r="F57" s="133"/>
      <c r="G57" s="70"/>
      <c r="H57" s="70"/>
      <c r="I57" s="3"/>
      <c r="J57" s="3"/>
      <c r="K57" s="3"/>
      <c r="L57" s="3"/>
      <c r="M57" s="3"/>
      <c r="N57" s="3"/>
      <c r="O57" s="3"/>
      <c r="P57" s="3"/>
      <c r="Q57" s="3"/>
      <c r="R57" s="3"/>
      <c r="S57" s="3"/>
      <c r="T57" s="3"/>
      <c r="U57" s="3"/>
      <c r="V57" s="3"/>
      <c r="W57" s="3"/>
      <c r="X57" s="3"/>
      <c r="Y57" s="3"/>
      <c r="Z57" s="3"/>
    </row>
    <row r="58" spans="1:26" ht="14.25" customHeight="1" x14ac:dyDescent="0.3">
      <c r="A58" s="70">
        <v>4</v>
      </c>
      <c r="B58" s="158" t="s">
        <v>218</v>
      </c>
      <c r="C58" s="132"/>
      <c r="D58" s="132"/>
      <c r="E58" s="132"/>
      <c r="F58" s="133"/>
      <c r="G58" s="70"/>
      <c r="H58" s="70"/>
      <c r="I58" s="3"/>
      <c r="J58" s="3"/>
      <c r="K58" s="3"/>
      <c r="L58" s="3"/>
      <c r="M58" s="3"/>
      <c r="N58" s="3"/>
      <c r="O58" s="3"/>
      <c r="P58" s="3"/>
      <c r="Q58" s="3"/>
      <c r="R58" s="3"/>
      <c r="S58" s="3"/>
      <c r="T58" s="3"/>
      <c r="U58" s="3"/>
      <c r="V58" s="3"/>
      <c r="W58" s="3"/>
      <c r="X58" s="3"/>
      <c r="Y58" s="3"/>
      <c r="Z58" s="3"/>
    </row>
    <row r="59" spans="1:26" ht="14.25" customHeight="1" x14ac:dyDescent="0.3">
      <c r="A59" s="70">
        <v>5</v>
      </c>
      <c r="B59" s="158" t="s">
        <v>219</v>
      </c>
      <c r="C59" s="132"/>
      <c r="D59" s="132"/>
      <c r="E59" s="132"/>
      <c r="F59" s="133"/>
      <c r="G59" s="70"/>
      <c r="H59" s="70"/>
      <c r="I59" s="3"/>
      <c r="J59" s="3"/>
      <c r="K59" s="3"/>
      <c r="L59" s="3"/>
      <c r="M59" s="3"/>
      <c r="N59" s="3"/>
      <c r="O59" s="3"/>
      <c r="P59" s="3"/>
      <c r="Q59" s="3"/>
      <c r="R59" s="3"/>
      <c r="S59" s="3"/>
      <c r="T59" s="3"/>
      <c r="U59" s="3"/>
      <c r="V59" s="3"/>
      <c r="W59" s="3"/>
      <c r="X59" s="3"/>
      <c r="Y59" s="3"/>
      <c r="Z59" s="3"/>
    </row>
    <row r="60" spans="1:26" ht="14.25" customHeight="1" x14ac:dyDescent="0.3">
      <c r="A60" s="70">
        <v>6</v>
      </c>
      <c r="B60" s="158" t="s">
        <v>220</v>
      </c>
      <c r="C60" s="132"/>
      <c r="D60" s="132"/>
      <c r="E60" s="132"/>
      <c r="F60" s="133"/>
      <c r="G60" s="70"/>
      <c r="H60" s="70"/>
      <c r="I60" s="3"/>
      <c r="J60" s="3"/>
      <c r="K60" s="3"/>
      <c r="L60" s="3"/>
      <c r="M60" s="3"/>
      <c r="N60" s="3"/>
      <c r="O60" s="3"/>
      <c r="P60" s="3"/>
      <c r="Q60" s="3"/>
      <c r="R60" s="3"/>
      <c r="S60" s="3"/>
      <c r="T60" s="3"/>
      <c r="U60" s="3"/>
      <c r="V60" s="3"/>
      <c r="W60" s="3"/>
      <c r="X60" s="3"/>
      <c r="Y60" s="3"/>
      <c r="Z60" s="3"/>
    </row>
    <row r="61" spans="1:26" ht="14.25" customHeight="1" x14ac:dyDescent="0.3">
      <c r="A61" s="70">
        <v>7</v>
      </c>
      <c r="B61" s="158" t="s">
        <v>221</v>
      </c>
      <c r="C61" s="132"/>
      <c r="D61" s="132"/>
      <c r="E61" s="132"/>
      <c r="F61" s="133"/>
      <c r="G61" s="70"/>
      <c r="H61" s="70"/>
      <c r="I61" s="3"/>
      <c r="J61" s="3"/>
      <c r="K61" s="3"/>
      <c r="L61" s="3"/>
      <c r="M61" s="3"/>
      <c r="N61" s="3"/>
      <c r="O61" s="3"/>
      <c r="P61" s="3"/>
      <c r="Q61" s="3"/>
      <c r="R61" s="3"/>
      <c r="S61" s="3"/>
      <c r="T61" s="3"/>
      <c r="U61" s="3"/>
      <c r="V61" s="3"/>
      <c r="W61" s="3"/>
      <c r="X61" s="3"/>
      <c r="Y61" s="3"/>
      <c r="Z61" s="3"/>
    </row>
    <row r="62" spans="1:26" ht="14.25" customHeight="1" x14ac:dyDescent="0.3">
      <c r="A62" s="70">
        <v>8</v>
      </c>
      <c r="B62" s="159" t="s">
        <v>222</v>
      </c>
      <c r="C62" s="132"/>
      <c r="D62" s="132"/>
      <c r="E62" s="132"/>
      <c r="F62" s="133"/>
      <c r="G62" s="70"/>
      <c r="H62" s="70"/>
      <c r="I62" s="3"/>
      <c r="J62" s="3"/>
      <c r="K62" s="3"/>
      <c r="L62" s="3"/>
      <c r="M62" s="3"/>
      <c r="N62" s="3"/>
      <c r="O62" s="3"/>
      <c r="P62" s="3"/>
      <c r="Q62" s="3"/>
      <c r="R62" s="3"/>
      <c r="S62" s="3"/>
      <c r="T62" s="3"/>
      <c r="U62" s="3"/>
      <c r="V62" s="3"/>
      <c r="W62" s="3"/>
      <c r="X62" s="3"/>
      <c r="Y62" s="3"/>
      <c r="Z62" s="3"/>
    </row>
    <row r="63" spans="1:26" ht="14.25" customHeight="1" x14ac:dyDescent="0.3">
      <c r="A63" s="70">
        <v>9</v>
      </c>
      <c r="B63" s="158" t="s">
        <v>223</v>
      </c>
      <c r="C63" s="132"/>
      <c r="D63" s="132"/>
      <c r="E63" s="132"/>
      <c r="F63" s="133"/>
      <c r="G63" s="70"/>
      <c r="H63" s="70"/>
      <c r="I63" s="3"/>
      <c r="J63" s="3"/>
      <c r="K63" s="3"/>
      <c r="L63" s="3"/>
      <c r="M63" s="3"/>
      <c r="N63" s="3"/>
      <c r="O63" s="3"/>
      <c r="P63" s="3"/>
      <c r="Q63" s="3"/>
      <c r="R63" s="3"/>
      <c r="S63" s="3"/>
      <c r="T63" s="3"/>
      <c r="U63" s="3"/>
      <c r="V63" s="3"/>
      <c r="W63" s="3"/>
      <c r="X63" s="3"/>
      <c r="Y63" s="3"/>
      <c r="Z63" s="3"/>
    </row>
    <row r="64" spans="1:26" ht="14.25" customHeight="1" x14ac:dyDescent="0.3">
      <c r="A64" s="70">
        <v>10</v>
      </c>
      <c r="B64" s="158" t="s">
        <v>224</v>
      </c>
      <c r="C64" s="132"/>
      <c r="D64" s="132"/>
      <c r="E64" s="132"/>
      <c r="F64" s="133"/>
      <c r="G64" s="70"/>
      <c r="H64" s="70"/>
      <c r="I64" s="3"/>
      <c r="J64" s="3"/>
      <c r="K64" s="3"/>
      <c r="L64" s="3"/>
      <c r="M64" s="3"/>
      <c r="N64" s="3"/>
      <c r="O64" s="3"/>
      <c r="P64" s="3"/>
      <c r="Q64" s="3"/>
      <c r="R64" s="3"/>
      <c r="S64" s="3"/>
      <c r="T64" s="3"/>
      <c r="U64" s="3"/>
      <c r="V64" s="3"/>
      <c r="W64" s="3"/>
      <c r="X64" s="3"/>
      <c r="Y64" s="3"/>
      <c r="Z64" s="3"/>
    </row>
    <row r="65" spans="1:26" ht="14.25" customHeight="1" x14ac:dyDescent="0.3">
      <c r="A65" s="70">
        <v>11</v>
      </c>
      <c r="B65" s="158" t="s">
        <v>225</v>
      </c>
      <c r="C65" s="132"/>
      <c r="D65" s="132"/>
      <c r="E65" s="132"/>
      <c r="F65" s="133"/>
      <c r="G65" s="70"/>
      <c r="H65" s="70"/>
      <c r="I65" s="3"/>
      <c r="J65" s="3"/>
      <c r="K65" s="3"/>
      <c r="L65" s="3"/>
      <c r="M65" s="3"/>
      <c r="N65" s="3"/>
      <c r="O65" s="3"/>
      <c r="P65" s="3"/>
      <c r="Q65" s="3"/>
      <c r="R65" s="3"/>
      <c r="S65" s="3"/>
      <c r="T65" s="3"/>
      <c r="U65" s="3"/>
      <c r="V65" s="3"/>
      <c r="W65" s="3"/>
      <c r="X65" s="3"/>
      <c r="Y65" s="3"/>
      <c r="Z65" s="3"/>
    </row>
    <row r="66" spans="1:26" ht="14.25" customHeight="1" x14ac:dyDescent="0.3">
      <c r="A66" s="70">
        <v>12</v>
      </c>
      <c r="B66" s="158" t="s">
        <v>226</v>
      </c>
      <c r="C66" s="132"/>
      <c r="D66" s="132"/>
      <c r="E66" s="132"/>
      <c r="F66" s="133"/>
      <c r="G66" s="70"/>
      <c r="H66" s="70"/>
      <c r="I66" s="3"/>
      <c r="J66" s="3"/>
      <c r="K66" s="3"/>
      <c r="L66" s="3"/>
      <c r="M66" s="3"/>
      <c r="N66" s="3"/>
      <c r="O66" s="3"/>
      <c r="P66" s="3"/>
      <c r="Q66" s="3"/>
      <c r="R66" s="3"/>
      <c r="S66" s="3"/>
      <c r="T66" s="3"/>
      <c r="U66" s="3"/>
      <c r="V66" s="3"/>
      <c r="W66" s="3"/>
      <c r="X66" s="3"/>
      <c r="Y66" s="3"/>
      <c r="Z66" s="3"/>
    </row>
    <row r="67" spans="1:26" ht="14.25" customHeight="1" x14ac:dyDescent="0.3">
      <c r="A67" s="70">
        <v>13</v>
      </c>
      <c r="B67" s="158" t="s">
        <v>227</v>
      </c>
      <c r="C67" s="132"/>
      <c r="D67" s="132"/>
      <c r="E67" s="132"/>
      <c r="F67" s="133"/>
      <c r="G67" s="70"/>
      <c r="H67" s="70"/>
      <c r="I67" s="3"/>
      <c r="J67" s="3"/>
      <c r="K67" s="3"/>
      <c r="L67" s="3"/>
      <c r="M67" s="3"/>
      <c r="N67" s="3"/>
      <c r="O67" s="3"/>
      <c r="P67" s="3"/>
      <c r="Q67" s="3"/>
      <c r="R67" s="3"/>
      <c r="S67" s="3"/>
      <c r="T67" s="3"/>
      <c r="U67" s="3"/>
      <c r="V67" s="3"/>
      <c r="W67" s="3"/>
      <c r="X67" s="3"/>
      <c r="Y67" s="3"/>
      <c r="Z67" s="3"/>
    </row>
    <row r="68" spans="1:26" ht="14.25" customHeight="1" x14ac:dyDescent="0.3">
      <c r="A68" s="70">
        <v>14</v>
      </c>
      <c r="B68" s="158" t="s">
        <v>228</v>
      </c>
      <c r="C68" s="132"/>
      <c r="D68" s="132"/>
      <c r="E68" s="132"/>
      <c r="F68" s="133"/>
      <c r="G68" s="70"/>
      <c r="H68" s="70"/>
      <c r="I68" s="3"/>
      <c r="J68" s="3"/>
      <c r="K68" s="3"/>
      <c r="L68" s="3"/>
      <c r="M68" s="3"/>
      <c r="N68" s="3"/>
      <c r="O68" s="3"/>
      <c r="P68" s="3"/>
      <c r="Q68" s="3"/>
      <c r="R68" s="3"/>
      <c r="S68" s="3"/>
      <c r="T68" s="3"/>
      <c r="U68" s="3"/>
      <c r="V68" s="3"/>
      <c r="W68" s="3"/>
      <c r="X68" s="3"/>
      <c r="Y68" s="3"/>
      <c r="Z68" s="3"/>
    </row>
    <row r="69" spans="1:26" ht="14.25" customHeight="1" x14ac:dyDescent="0.3">
      <c r="A69" s="70">
        <v>15</v>
      </c>
      <c r="B69" s="158" t="s">
        <v>229</v>
      </c>
      <c r="C69" s="132"/>
      <c r="D69" s="132"/>
      <c r="E69" s="132"/>
      <c r="F69" s="133"/>
      <c r="G69" s="70"/>
      <c r="H69" s="70"/>
      <c r="I69" s="3"/>
      <c r="J69" s="3"/>
      <c r="K69" s="3"/>
      <c r="L69" s="3"/>
      <c r="M69" s="3"/>
      <c r="N69" s="3"/>
      <c r="O69" s="3"/>
      <c r="P69" s="3"/>
      <c r="Q69" s="3"/>
      <c r="R69" s="3"/>
      <c r="S69" s="3"/>
      <c r="T69" s="3"/>
      <c r="U69" s="3"/>
      <c r="V69" s="3"/>
      <c r="W69" s="3"/>
      <c r="X69" s="3"/>
      <c r="Y69" s="3"/>
      <c r="Z69" s="3"/>
    </row>
    <row r="70" spans="1:26" ht="14.25" customHeight="1" x14ac:dyDescent="0.3">
      <c r="A70" s="70">
        <v>16</v>
      </c>
      <c r="B70" s="158" t="s">
        <v>230</v>
      </c>
      <c r="C70" s="132"/>
      <c r="D70" s="132"/>
      <c r="E70" s="132"/>
      <c r="F70" s="133"/>
      <c r="G70" s="70"/>
      <c r="H70" s="70"/>
      <c r="I70" s="3"/>
      <c r="J70" s="3"/>
      <c r="K70" s="3"/>
      <c r="L70" s="3"/>
      <c r="M70" s="3"/>
      <c r="N70" s="3"/>
      <c r="O70" s="3"/>
      <c r="P70" s="3"/>
      <c r="Q70" s="3"/>
      <c r="R70" s="3"/>
      <c r="S70" s="3"/>
      <c r="T70" s="3"/>
      <c r="U70" s="3"/>
      <c r="V70" s="3"/>
      <c r="W70" s="3"/>
      <c r="X70" s="3"/>
      <c r="Y70" s="3"/>
      <c r="Z70" s="3"/>
    </row>
    <row r="71" spans="1:26" ht="14.25" customHeight="1" x14ac:dyDescent="0.3">
      <c r="A71" s="70">
        <v>17</v>
      </c>
      <c r="B71" s="158" t="s">
        <v>231</v>
      </c>
      <c r="C71" s="132"/>
      <c r="D71" s="132"/>
      <c r="E71" s="132"/>
      <c r="F71" s="133"/>
      <c r="G71" s="70"/>
      <c r="H71" s="70"/>
      <c r="I71" s="3"/>
      <c r="J71" s="3"/>
      <c r="K71" s="3"/>
      <c r="L71" s="3"/>
      <c r="M71" s="3"/>
      <c r="N71" s="3"/>
      <c r="O71" s="3"/>
      <c r="P71" s="3"/>
      <c r="Q71" s="3"/>
      <c r="R71" s="3"/>
      <c r="S71" s="3"/>
      <c r="T71" s="3"/>
      <c r="U71" s="3"/>
      <c r="V71" s="3"/>
      <c r="W71" s="3"/>
      <c r="X71" s="3"/>
      <c r="Y71" s="3"/>
      <c r="Z71" s="3"/>
    </row>
    <row r="72" spans="1:26" ht="14.25" customHeight="1" x14ac:dyDescent="0.3">
      <c r="A72" s="70">
        <v>18</v>
      </c>
      <c r="B72" s="158" t="s">
        <v>232</v>
      </c>
      <c r="C72" s="132"/>
      <c r="D72" s="132"/>
      <c r="E72" s="132"/>
      <c r="F72" s="133"/>
      <c r="G72" s="70"/>
      <c r="H72" s="70"/>
      <c r="I72" s="3"/>
      <c r="J72" s="3"/>
      <c r="K72" s="3"/>
      <c r="L72" s="3"/>
      <c r="M72" s="3"/>
      <c r="N72" s="3"/>
      <c r="O72" s="3"/>
      <c r="P72" s="3"/>
      <c r="Q72" s="3"/>
      <c r="R72" s="3"/>
      <c r="S72" s="3"/>
      <c r="T72" s="3"/>
      <c r="U72" s="3"/>
      <c r="V72" s="3"/>
      <c r="W72" s="3"/>
      <c r="X72" s="3"/>
      <c r="Y72" s="3"/>
      <c r="Z72" s="3"/>
    </row>
    <row r="73" spans="1:26" ht="14.25" customHeight="1" x14ac:dyDescent="0.3">
      <c r="A73" s="70">
        <v>19</v>
      </c>
      <c r="B73" s="158" t="s">
        <v>233</v>
      </c>
      <c r="C73" s="132"/>
      <c r="D73" s="132"/>
      <c r="E73" s="132"/>
      <c r="F73" s="133"/>
      <c r="G73" s="70"/>
      <c r="H73" s="70"/>
      <c r="I73" s="3"/>
      <c r="J73" s="3"/>
      <c r="K73" s="3"/>
      <c r="L73" s="3"/>
      <c r="M73" s="3"/>
      <c r="N73" s="3"/>
      <c r="O73" s="3"/>
      <c r="P73" s="3"/>
      <c r="Q73" s="3"/>
      <c r="R73" s="3"/>
      <c r="S73" s="3"/>
      <c r="T73" s="3"/>
      <c r="U73" s="3"/>
      <c r="V73" s="3"/>
      <c r="W73" s="3"/>
      <c r="X73" s="3"/>
      <c r="Y73" s="3"/>
      <c r="Z73" s="3"/>
    </row>
    <row r="74" spans="1:26" ht="14.25" customHeight="1" x14ac:dyDescent="0.3">
      <c r="A74" s="160" t="s">
        <v>234</v>
      </c>
      <c r="B74" s="161"/>
      <c r="C74" s="161"/>
      <c r="D74" s="161"/>
      <c r="E74" s="161"/>
      <c r="F74" s="162"/>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60" t="s">
        <v>235</v>
      </c>
      <c r="B75" s="161"/>
      <c r="C75" s="161"/>
      <c r="D75" s="161"/>
      <c r="E75" s="161"/>
      <c r="F75" s="162"/>
      <c r="G75" s="3"/>
      <c r="H75" s="3"/>
      <c r="I75" s="3"/>
      <c r="J75" s="3"/>
      <c r="K75" s="3"/>
      <c r="L75" s="3"/>
      <c r="M75" s="3"/>
      <c r="N75" s="3"/>
      <c r="O75" s="3"/>
      <c r="P75" s="3"/>
      <c r="Q75" s="3"/>
      <c r="R75" s="3"/>
      <c r="S75" s="3"/>
      <c r="T75" s="3"/>
      <c r="U75" s="3"/>
      <c r="V75" s="3"/>
      <c r="W75" s="3"/>
      <c r="X75" s="3"/>
      <c r="Y75" s="3"/>
      <c r="Z75" s="3"/>
    </row>
    <row r="76" spans="1:26" ht="14.25" customHeight="1" x14ac:dyDescent="0.3">
      <c r="A76" s="160" t="s">
        <v>236</v>
      </c>
      <c r="B76" s="161"/>
      <c r="C76" s="161"/>
      <c r="D76" s="161"/>
      <c r="E76" s="161"/>
      <c r="F76" s="162"/>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2026-05-26T19:35:52Z</dcterms:modified>
</cp:coreProperties>
</file>