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Otros\"/>
    </mc:Choice>
  </mc:AlternateContent>
  <xr:revisionPtr revIDLastSave="0" documentId="13_ncr:1_{CB284691-4D64-4F63-8093-148E15F1FEC5}"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Dx/hJHy6H7i91zpugQ4ffQZqW+ykB5z4WA8s/rSa6E="/>
    </ext>
  </extLst>
</workbook>
</file>

<file path=xl/calcChain.xml><?xml version="1.0" encoding="utf-8"?>
<calcChain xmlns="http://schemas.openxmlformats.org/spreadsheetml/2006/main">
  <c r="H74" i="4" l="1"/>
  <c r="G74" i="4"/>
  <c r="H47" i="4"/>
  <c r="G47" i="4"/>
  <c r="H21" i="4"/>
  <c r="G21" i="4"/>
  <c r="O20" i="1"/>
  <c r="O19" i="1"/>
  <c r="O18" i="1"/>
  <c r="O17" i="1"/>
  <c r="O16" i="1"/>
  <c r="O15" i="1"/>
  <c r="O14" i="1"/>
  <c r="P14" i="1" s="1"/>
  <c r="P17" i="1" s="1"/>
  <c r="R17" i="1" s="1"/>
  <c r="J14" i="1"/>
  <c r="K14" i="1" s="1"/>
  <c r="S17" i="1" l="1"/>
  <c r="T14" i="1" s="1"/>
  <c r="U14" i="1" s="1"/>
  <c r="V14" i="1" s="1"/>
  <c r="R14" i="1"/>
</calcChain>
</file>

<file path=xl/sharedStrings.xml><?xml version="1.0" encoding="utf-8"?>
<sst xmlns="http://schemas.openxmlformats.org/spreadsheetml/2006/main" count="318" uniqueCount="211">
  <si>
    <t>MAPA DE RIESGOS</t>
  </si>
  <si>
    <t xml:space="preserve">Código: </t>
  </si>
  <si>
    <t>PE01-FO-002</t>
  </si>
  <si>
    <t>Versión:</t>
  </si>
  <si>
    <t>Fecha:</t>
  </si>
  <si>
    <t>PROCESO</t>
  </si>
  <si>
    <t xml:space="preserve">Gestión de la información y recursos tecnológicos </t>
  </si>
  <si>
    <t>OBJETIVO DEL PROCESO</t>
  </si>
  <si>
    <t>Analizar, diseñar e implementar soluciones de tecnologías de información y comunicaciones que aumenten niveles de continuidad en la prestación de los sistemas y servicios informáticos misionales, administrativos y de gestión que apoyan el cumplimiento de los objetivos y la nacionalidad de la entidad, a través de la administración, seguimiento, monitoreo, mantenimiento y mejora de la infraestructura tecnológica que soporta la operación informática del Instituto Para la Economía Social en el marco de  las políticas y la normativa vigente.</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</si>
  <si>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</si>
  <si>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</si>
  <si>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</si>
  <si>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</si>
  <si>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</si>
  <si>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 inicia con la planeación de las tecnologías de la información y comunicaciones y finaliza con el análisis de datos y el establecimiento de  de oportunidades de  mejora.</t>
  </si>
  <si>
    <t>IDENTIFICACIÓN DEL RIESGO</t>
  </si>
  <si>
    <t>VALORACIÓN DEL RIESGO</t>
  </si>
  <si>
    <t xml:space="preserve">MONITOREO </t>
  </si>
  <si>
    <t>SEGUIMIENTO Y EVALUACIÓN</t>
  </si>
  <si>
    <t xml:space="preserve">RIESGO </t>
  </si>
  <si>
    <t xml:space="preserve">ACTIVO </t>
  </si>
  <si>
    <t>DESCRIPCIÓN DEL RIESGO</t>
  </si>
  <si>
    <t>AMENAZA</t>
  </si>
  <si>
    <t xml:space="preserve">TIPO </t>
  </si>
  <si>
    <t xml:space="preserve">CAUSAS/VULNERABILIDADES </t>
  </si>
  <si>
    <t xml:space="preserve">CONSECUENCIAS </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</si>
  <si>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</si>
  <si>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</si>
  <si>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</si>
  <si>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</si>
  <si>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</si>
  <si>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</si>
  <si>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</si>
  <si>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</si>
  <si>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</si>
  <si>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</si>
  <si>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</si>
  <si>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</si>
  <si>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</si>
  <si>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</si>
  <si>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</si>
  <si>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</si>
  <si>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</si>
  <si>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</si>
  <si>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</si>
  <si>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</si>
  <si>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</si>
  <si>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</si>
  <si>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</si>
  <si>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</si>
  <si>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Base de usuarios de beneficiaros</t>
  </si>
  <si>
    <t xml:space="preserve">Pérdida de la integridad </t>
  </si>
  <si>
    <t xml:space="preserve">La falta de actualización de la política de seguridad digital, puede facilitar una modificación no autorizada, lo cual causaría la pérdida de la integridad de la base de datos del HEMI. </t>
  </si>
  <si>
    <t xml:space="preserve">Modificación no autorizada </t>
  </si>
  <si>
    <t xml:space="preserve">Seguridad digital </t>
  </si>
  <si>
    <t xml:space="preserve">Falta de actualización de lapolítica de seguridad digital 
Falta de actualización dela política de control de acceso </t>
  </si>
  <si>
    <t xml:space="preserve">
1. Pérdida de imagen y de credibilidad institucional.
2. Investigaciones penales y disciplinarias
3. Violaciones a las políticas de seguridad, lo cual impacta los servicios misionales de la entidad</t>
  </si>
  <si>
    <t>MEDIA</t>
  </si>
  <si>
    <t>CATASTRÓFICO</t>
  </si>
  <si>
    <t xml:space="preserve">1. Actualizar y socializar el documento "declaración de aplicabilidad" y los controles  en el instituto
Responsable: Subdirector/a SDAE Y asignado de la seguridad de la información
periodicidad: Mensual
propósito: Proteger la integridad, disponibilidad y confidencialidad de la información institucional, de acuerdo a la normatividad vigente.
evidencias: Documento actualizado, listas de asistencia, piezas comunicacionales
Observaciones o desviaciones: Actualizar la política de seguridad digital </t>
  </si>
  <si>
    <t>¿Existe un responsable asignado a la ejecución del control?</t>
  </si>
  <si>
    <t>ASIGNADO</t>
  </si>
  <si>
    <t>FUERTE (Siempre se Ejecuta)</t>
  </si>
  <si>
    <t>DIRECTAMENTE</t>
  </si>
  <si>
    <t>Informar mediante correo electrónico al subdirector/a  de la situación presentada, para el debido proceso</t>
  </si>
  <si>
    <t>Mayo 2026</t>
  </si>
  <si>
    <t>Durante la vigencia 2026, el proceso GIRT del Instituto para la Economía Social – IPES ejecutó la actualización de la Declaración de Aplicabilidad (PA03-DE-003 v04), realizando la transición normativa de la NTC/ISO-IEC 27001:2013 (114 controles, Anexo A secciones A.5 a A.18) a la NTC/ISO-IEC 27001:2022 (93 controles organizados en cuatro dominios: Organizacionales, de Personas, Físicos y Tecnológicos), en alineación con los lineamientos del Modelo de Seguridad y Privacidad de la Información – MSPI v5.0 de MinTIC. Para el desarrollo de esta actividad se tomó como insumo principal el inventario de activos de información disponible en la página institucional del IPES, compuesto por los activos tecnológicos registrados en el formato PA03-FO-025 v04 y los 810 activos documentales correspondientes a las series y subseries del acervo documental institucional, estableciendo la trazabilidad entre cada activo y los controles del Anexo A de la norma actualizados. De los 93 controles del estándar vigente, se identificaron 11 controles nuevos introducidos por la versión 2022 sin equivalente directo en la versión anterior, los cuales quedaron en estado de implementación parcial, requiriendo acciones formales de documentación y cierre en las vigencias siguientes.</t>
  </si>
  <si>
    <t>Para la presente vigencia no se reporta materialización de riesgos de seguridad de la información asociados al proceso de actualización del SOA. Sin embargo, desde la perspectiva de auditoría se advierte que la ausencia de una evaluación formal y completa de riesgos previa a la actualización del SOA constituye una condición de vulnerabilidad para el SGSPI, toda vez que la selección de controles no pudo sustentarse en la totalidad de las entradas metodológicas exigidas por la cláusula 6.1.2 de la NTC/ISO-IEC 27001:2022, a saber: identificación de amenazas y vulnerabilidades por activo, valoración del riesgo inherente (probabilidad × impacto), definición de un plan de tratamiento de riesgos con responsables y fechas, y aceptación formal de los riesgos residuales por parte de los dueños de proceso y la Alta Dirección. En consecuencia, se genera una oportunidad de mejora que deberá ser incorporada en el plan de acción del SGSPI para la siguiente vigencia.</t>
  </si>
  <si>
    <t>La actualización de la Declaración de Aplicabilidad ejecutada en la vigencia 2026 corresponde a un ejercicio de transición normativa de carácter parcial. Desde el punto de vista de auditoría, se verifica que para su elaboración únicamente se contó con el inventario de activos de información disponible en fuentes públicas institucionales, sin que fuera posible acceder a la totalidad de los registros de activos tecnológicos, bases de datos, aplicaciones y recurso humano requeridos para una evaluación integral. En ese sentido, se recomienda que en la siguiente vigencia el IPES adelante la secuencia metodológica completa que exige la norma antes de proceder con la actualización definitiva del SOA, la cual comprende: 
(1) levantamiento y clasificación integral del inventario de activos de información, 
(2) identificación de amenazas y vulnerabilidades asociadas a cada activo, 
(3) valoración y evaluación del riesgo inherente, 
(4) selección y justificación de controles a partir de los riesgos identificados, 
(5) elaboración y aprobación del plan de tratamiento de riesgos, 
y (6) determinación y aceptación formal de los riesgos residuales. El cumplimiento de esta secuencia es condición necesaria para que el SOA alcance plena validez técnica conforme a los requisitos de la NTC/ISO-IEC 27001:2022 y del MSPI v5.0 de MinTIC.</t>
  </si>
  <si>
    <t xml:space="preserve">Se evidencia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</si>
  <si>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</si>
  <si>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</si>
  <si>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</si>
  <si>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</si>
  <si>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</si>
  <si>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</si>
  <si>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</si>
  <si>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</si>
  <si>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</si>
  <si>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</si>
  <si>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</si>
  <si>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</si>
  <si>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</si>
  <si>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</si>
  <si>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</si>
  <si>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</si>
  <si>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</si>
  <si>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</si>
  <si>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</si>
  <si>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</si>
  <si>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</si>
  <si>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</si>
  <si>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</si>
  <si>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BAJA</t>
  </si>
  <si>
    <t>MENOR</t>
  </si>
  <si>
    <t>MUY BAJA - MENOR</t>
  </si>
  <si>
    <t>INOPORTUNA</t>
  </si>
  <si>
    <t>MODERADO</t>
  </si>
  <si>
    <t>MUY BAJA - MODERADO</t>
  </si>
  <si>
    <t>DETECTAR</t>
  </si>
  <si>
    <t>NO ES UN CONTROL</t>
  </si>
  <si>
    <t>ALTA</t>
  </si>
  <si>
    <t>MAYOR</t>
  </si>
  <si>
    <t>MUY BAJA - MAYOR</t>
  </si>
  <si>
    <t>ALTO</t>
  </si>
  <si>
    <t>NO CONFIABLE</t>
  </si>
  <si>
    <t>MUY ALTA</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</si>
  <si>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</si>
  <si>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</si>
  <si>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</si>
  <si>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</si>
  <si>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</si>
  <si>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</si>
  <si>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</si>
  <si>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</si>
  <si>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</si>
  <si>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</si>
  <si>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</si>
  <si>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</si>
  <si>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</si>
  <si>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</si>
  <si>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</si>
  <si>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</si>
  <si>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</si>
  <si>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</si>
  <si>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</si>
  <si>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</si>
  <si>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</si>
  <si>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</si>
  <si>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</si>
  <si>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</si>
  <si>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</si>
  <si>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</si>
  <si>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</si>
  <si>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</si>
  <si>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</si>
  <si>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</si>
  <si>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</si>
  <si>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</si>
  <si>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</si>
  <si>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</si>
  <si>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</si>
  <si>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</si>
  <si>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</si>
  <si>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</si>
  <si>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</si>
  <si>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</si>
  <si>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</si>
  <si>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</si>
  <si>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</si>
  <si>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</si>
  <si>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REFERENCIA</t>
  </si>
  <si>
    <t>Esta columna será diligenciada por la SDAE y corresponde al código con que se identifica el riesgo.</t>
  </si>
  <si>
    <t>CAUSA INMEDIATA</t>
  </si>
  <si>
    <t xml:space="preserve">Circunstancias bajo las cuales se presenta el riesgo, pero no constituyen la causa principal o base para que se presente el riesgo. </t>
  </si>
  <si>
    <t>CAUSA RAÍZ</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</si>
  <si>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</si>
  <si>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</si>
  <si>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IMPACTO</t>
  </si>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</sst>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2"/>
      <color rgb="FF000000"/>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3" xfId="0" applyFont="1" applyBorder="1" applyAlignment="1">
      <alignment horizontal="left" vertical="top" wrapText="1"/>
    </xf>
    <xf numFmtId="0" fontId="21" fillId="0" borderId="8" xfId="0" applyFont="1" applyBorder="1" applyAlignment="1">
      <alignment vertical="center" wrapText="1"/>
    </xf>
    <xf numFmtId="0" fontId="21" fillId="0" borderId="78"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6"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8" fillId="0" borderId="61" xfId="0" applyFont="1" applyBorder="1" applyAlignment="1">
      <alignment horizontal="center" vertical="center" wrapText="1"/>
    </xf>
    <xf numFmtId="0" fontId="3" fillId="0" borderId="65" xfId="0" applyFont="1" applyBorder="1"/>
    <xf numFmtId="0" fontId="3" fillId="0" borderId="72" xfId="0" applyFont="1" applyBorder="1"/>
    <xf numFmtId="0" fontId="12" fillId="0" borderId="56" xfId="0" applyFont="1" applyBorder="1" applyAlignment="1">
      <alignment horizontal="center" vertical="center" wrapText="1"/>
    </xf>
    <xf numFmtId="0" fontId="12" fillId="0" borderId="44" xfId="0" applyFont="1" applyBorder="1" applyAlignment="1">
      <alignment horizontal="left" vertical="center" wrapText="1"/>
    </xf>
    <xf numFmtId="0" fontId="7" fillId="3" borderId="45" xfId="0" applyFont="1" applyFill="1" applyBorder="1" applyAlignment="1">
      <alignment horizontal="center" vertical="center" wrapText="1"/>
    </xf>
    <xf numFmtId="0" fontId="7" fillId="0" borderId="57" xfId="0" applyFont="1" applyBorder="1" applyAlignment="1">
      <alignment horizontal="center" vertical="center" wrapText="1"/>
    </xf>
    <xf numFmtId="0" fontId="4" fillId="2" borderId="45"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6" fillId="0" borderId="44" xfId="0" quotePrefix="1" applyFont="1" applyBorder="1" applyAlignment="1">
      <alignment horizontal="center" vertical="top" wrapText="1"/>
    </xf>
    <xf numFmtId="0" fontId="15" fillId="0" borderId="44" xfId="0" applyFont="1" applyBorder="1" applyAlignment="1">
      <alignment horizontal="center" vertical="top" wrapText="1"/>
    </xf>
    <xf numFmtId="0" fontId="6" fillId="0" borderId="61" xfId="0" applyFont="1" applyBorder="1" applyAlignment="1">
      <alignment horizontal="center" vertical="top" wrapText="1"/>
    </xf>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3" borderId="22" xfId="0" applyFont="1" applyFill="1" applyBorder="1" applyAlignment="1">
      <alignment horizontal="center" vertical="center" wrapText="1"/>
    </xf>
    <xf numFmtId="0" fontId="3" fillId="0" borderId="23" xfId="0" applyFont="1" applyBorder="1"/>
    <xf numFmtId="0" fontId="3" fillId="0" borderId="33"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3" fillId="0" borderId="52" xfId="0" applyFont="1" applyBorder="1"/>
    <xf numFmtId="0" fontId="7" fillId="8" borderId="61" xfId="0" applyFont="1" applyFill="1" applyBorder="1" applyAlignment="1">
      <alignment horizontal="left" vertical="center" wrapText="1"/>
    </xf>
    <xf numFmtId="0" fontId="3" fillId="0" borderId="67" xfId="0" applyFont="1" applyBorder="1"/>
    <xf numFmtId="0" fontId="18" fillId="0" borderId="61" xfId="0" applyFont="1" applyBorder="1" applyAlignment="1">
      <alignment horizontal="center" vertical="center"/>
    </xf>
    <xf numFmtId="0" fontId="14" fillId="0" borderId="61" xfId="0" applyFont="1" applyBorder="1" applyAlignment="1">
      <alignment horizontal="left"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2" fillId="6" borderId="44" xfId="0" applyFont="1" applyFill="1" applyBorder="1" applyAlignment="1">
      <alignment horizontal="center" vertical="center"/>
    </xf>
    <xf numFmtId="0" fontId="17" fillId="6" borderId="44" xfId="0" applyFont="1" applyFill="1" applyBorder="1" applyAlignment="1">
      <alignment horizontal="center" vertical="center" wrapText="1"/>
    </xf>
    <xf numFmtId="0" fontId="7" fillId="3" borderId="44" xfId="0" applyFont="1" applyFill="1" applyBorder="1" applyAlignment="1">
      <alignment horizontal="center" vertical="center" wrapText="1"/>
    </xf>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13" fillId="0" borderId="44" xfId="0" applyFont="1" applyBorder="1" applyAlignment="1">
      <alignment horizontal="center" vertical="center" wrapText="1"/>
    </xf>
    <xf numFmtId="0" fontId="17" fillId="0" borderId="66" xfId="0" applyFont="1" applyBorder="1" applyAlignment="1">
      <alignment horizontal="center" vertical="center" wrapText="1"/>
    </xf>
    <xf numFmtId="0" fontId="3" fillId="0" borderId="71" xfId="0" applyFont="1" applyBorder="1"/>
    <xf numFmtId="0" fontId="2" fillId="7" borderId="44" xfId="0" applyFont="1" applyFill="1" applyBorder="1" applyAlignment="1">
      <alignment horizontal="center" vertical="center" wrapText="1"/>
    </xf>
    <xf numFmtId="0" fontId="11" fillId="4"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6" xfId="0" applyFont="1" applyBorder="1"/>
    <xf numFmtId="0" fontId="0" fillId="0" borderId="0" xfId="0"/>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11" fillId="5" borderId="1" xfId="0" applyFont="1" applyFill="1" applyBorder="1" applyAlignment="1">
      <alignment horizontal="center" vertical="center"/>
    </xf>
    <xf numFmtId="0" fontId="7" fillId="0" borderId="22" xfId="0" applyFont="1" applyBorder="1" applyAlignment="1">
      <alignment horizontal="center" vertical="center" wrapText="1"/>
    </xf>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9" fillId="0" borderId="28" xfId="0" applyFont="1" applyBorder="1" applyAlignment="1">
      <alignment horizontal="left" vertical="center" wrapText="1"/>
    </xf>
    <xf numFmtId="0" fontId="3" fillId="0" borderId="77" xfId="0" applyFont="1" applyBorder="1"/>
    <xf numFmtId="0" fontId="22" fillId="0" borderId="28" xfId="0" applyFont="1" applyBorder="1" applyAlignment="1">
      <alignment horizontal="left" vertical="top" wrapText="1"/>
    </xf>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22" fillId="0" borderId="28" xfId="0" applyFont="1" applyBorder="1" applyAlignment="1">
      <alignment horizontal="left" vertical="center" wrapText="1"/>
    </xf>
    <xf numFmtId="0" fontId="20" fillId="3" borderId="74" xfId="0" applyFont="1" applyFill="1" applyBorder="1" applyAlignment="1">
      <alignment horizontal="center" wrapText="1"/>
    </xf>
    <xf numFmtId="0" fontId="3" fillId="0" borderId="75" xfId="0" applyFont="1" applyBorder="1"/>
    <xf numFmtId="0" fontId="3" fillId="0" borderId="76" xfId="0" applyFont="1" applyBorder="1"/>
    <xf numFmtId="0" fontId="3" fillId="0" borderId="82" xfId="0" applyFont="1" applyBorder="1"/>
    <xf numFmtId="0" fontId="3" fillId="0" borderId="83" xfId="0" applyFont="1" applyBorder="1"/>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28" xfId="0" applyFont="1" applyFill="1" applyBorder="1" applyAlignment="1">
      <alignment horizontal="center"/>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0"/>
  <sheetViews>
    <sheetView showGridLines="0" tabSelected="1" topLeftCell="AA15" workbookViewId="0">
      <selection activeCell="R4" sqref="R4:AE7"/>
    </sheetView>
  </sheetViews>
  <sheetFormatPr baseColWidth="10" defaultColWidth="14.44140625" defaultRowHeight="15" customHeight="1" x14ac:dyDescent="0.3"/>
  <cols>
    <col min="1" max="2" width="36.88671875" customWidth="1"/>
    <col min="3" max="7" width="32.5546875" customWidth="1"/>
    <col min="8" max="9" width="20.88671875" customWidth="1"/>
    <col min="10" max="10" width="20.88671875" hidden="1" customWidth="1"/>
    <col min="11" max="11" width="25.44140625" customWidth="1"/>
    <col min="12" max="12" width="59.109375" customWidth="1"/>
    <col min="13" max="13" width="53.5546875" customWidth="1"/>
    <col min="14" max="14" width="24.5546875" customWidth="1"/>
    <col min="15" max="15" width="23.5546875" customWidth="1"/>
    <col min="16" max="18" width="24.5546875" customWidth="1"/>
    <col min="19" max="19" width="25.109375" hidden="1" customWidth="1"/>
    <col min="20" max="20" width="25.109375" customWidth="1"/>
    <col min="21" max="21" width="25.109375" hidden="1" customWidth="1"/>
    <col min="22" max="22" width="25.109375" customWidth="1"/>
    <col min="23" max="23" width="42.5546875" customWidth="1"/>
    <col min="24" max="24" width="1.5546875" customWidth="1"/>
    <col min="25" max="25" width="33.44140625" customWidth="1"/>
    <col min="26" max="26" width="67" customWidth="1"/>
    <col min="27" max="27" width="72.5546875" customWidth="1"/>
    <col min="28" max="28" width="86.33203125" customWidth="1"/>
    <col min="29" max="29" width="2.44140625" customWidth="1"/>
    <col min="30" max="30" width="42.5546875" customWidth="1"/>
    <col min="31" max="31" width="43.44140625" customWidth="1"/>
    <col min="32" max="34" width="11.44140625" customWidth="1"/>
  </cols>
  <sheetData>
    <row r="1" spans="1:51" ht="20.25" customHeight="1" x14ac:dyDescent="0.3">
      <c r="A1" s="128"/>
      <c r="B1" s="129" t="s">
        <v>0</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6"/>
      <c r="AD1" s="1" t="s">
        <v>1</v>
      </c>
      <c r="AE1" s="2" t="s">
        <v>2</v>
      </c>
      <c r="AF1" s="3"/>
      <c r="AG1" s="4"/>
      <c r="AH1" s="4"/>
      <c r="AI1" s="4"/>
      <c r="AJ1" s="4"/>
      <c r="AK1" s="4"/>
      <c r="AL1" s="4"/>
      <c r="AM1" s="4"/>
      <c r="AN1" s="4"/>
      <c r="AO1" s="4"/>
      <c r="AP1" s="4"/>
      <c r="AQ1" s="4"/>
      <c r="AR1" s="4"/>
      <c r="AS1" s="4"/>
      <c r="AT1" s="4"/>
      <c r="AU1" s="4"/>
      <c r="AV1" s="4"/>
      <c r="AW1" s="4"/>
      <c r="AX1" s="4"/>
      <c r="AY1" s="4"/>
    </row>
    <row r="2" spans="1:51" ht="20.25" customHeight="1" x14ac:dyDescent="0.3">
      <c r="A2" s="117"/>
      <c r="B2" s="117"/>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9"/>
      <c r="AD2" s="5" t="s">
        <v>3</v>
      </c>
      <c r="AE2" s="6">
        <v>8</v>
      </c>
      <c r="AF2" s="3"/>
      <c r="AG2" s="4"/>
      <c r="AH2" s="4"/>
      <c r="AI2" s="4"/>
      <c r="AJ2" s="4"/>
      <c r="AK2" s="4"/>
      <c r="AL2" s="4"/>
      <c r="AM2" s="4"/>
      <c r="AN2" s="4"/>
      <c r="AO2" s="4"/>
      <c r="AP2" s="4"/>
      <c r="AQ2" s="4"/>
      <c r="AR2" s="4"/>
      <c r="AS2" s="4"/>
      <c r="AT2" s="4"/>
      <c r="AU2" s="4"/>
      <c r="AV2" s="4"/>
      <c r="AW2" s="4"/>
      <c r="AX2" s="4"/>
      <c r="AY2" s="4"/>
    </row>
    <row r="3" spans="1:51" ht="55.5" customHeight="1" x14ac:dyDescent="0.3">
      <c r="A3" s="120"/>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2"/>
      <c r="AD3" s="7" t="s">
        <v>4</v>
      </c>
      <c r="AE3" s="8">
        <v>45604</v>
      </c>
      <c r="AF3" s="3"/>
      <c r="AG3" s="4"/>
      <c r="AH3" s="4"/>
      <c r="AI3" s="4"/>
      <c r="AJ3" s="4"/>
      <c r="AK3" s="4"/>
      <c r="AL3" s="4"/>
      <c r="AM3" s="4"/>
      <c r="AN3" s="4"/>
      <c r="AO3" s="4"/>
      <c r="AP3" s="4"/>
      <c r="AQ3" s="4"/>
      <c r="AR3" s="4"/>
      <c r="AS3" s="4"/>
      <c r="AT3" s="4"/>
      <c r="AU3" s="4"/>
      <c r="AV3" s="4"/>
      <c r="AW3" s="4"/>
      <c r="AX3" s="4"/>
      <c r="AY3" s="4"/>
    </row>
    <row r="4" spans="1:51" ht="59.25" customHeight="1" x14ac:dyDescent="0.3">
      <c r="A4" s="9" t="s">
        <v>5</v>
      </c>
      <c r="B4" s="130" t="s">
        <v>6</v>
      </c>
      <c r="C4" s="121"/>
      <c r="D4" s="121"/>
      <c r="E4" s="121"/>
      <c r="F4" s="121"/>
      <c r="G4" s="121"/>
      <c r="H4" s="121"/>
      <c r="I4" s="121"/>
      <c r="J4" s="121"/>
      <c r="K4" s="121"/>
      <c r="L4" s="131"/>
      <c r="M4" s="116"/>
      <c r="N4" s="132"/>
      <c r="O4" s="115"/>
      <c r="P4" s="115"/>
      <c r="Q4" s="133"/>
      <c r="R4" s="131"/>
      <c r="S4" s="115"/>
      <c r="T4" s="115"/>
      <c r="U4" s="115"/>
      <c r="V4" s="115"/>
      <c r="W4" s="115"/>
      <c r="X4" s="115"/>
      <c r="Y4" s="115"/>
      <c r="Z4" s="115"/>
      <c r="AA4" s="115"/>
      <c r="AB4" s="115"/>
      <c r="AC4" s="115"/>
      <c r="AD4" s="115"/>
      <c r="AE4" s="116"/>
      <c r="AF4" s="10"/>
      <c r="AG4" s="10"/>
      <c r="AH4" s="10"/>
    </row>
    <row r="5" spans="1:51" ht="27" customHeight="1" x14ac:dyDescent="0.3">
      <c r="A5" s="11"/>
      <c r="B5" s="11"/>
      <c r="C5" s="12"/>
      <c r="D5" s="12"/>
      <c r="E5" s="12"/>
      <c r="F5" s="12"/>
      <c r="G5" s="12"/>
      <c r="H5" s="12"/>
      <c r="I5" s="12"/>
      <c r="J5" s="12"/>
      <c r="K5" s="12"/>
      <c r="L5" s="117"/>
      <c r="M5" s="119"/>
      <c r="N5" s="134"/>
      <c r="O5" s="135"/>
      <c r="P5" s="135"/>
      <c r="Q5" s="136"/>
      <c r="R5" s="117"/>
      <c r="S5" s="118"/>
      <c r="T5" s="118"/>
      <c r="U5" s="118"/>
      <c r="V5" s="118"/>
      <c r="W5" s="118"/>
      <c r="X5" s="118"/>
      <c r="Y5" s="118"/>
      <c r="Z5" s="118"/>
      <c r="AA5" s="118"/>
      <c r="AB5" s="118"/>
      <c r="AC5" s="118"/>
      <c r="AD5" s="118"/>
      <c r="AE5" s="119"/>
      <c r="AF5" s="10"/>
      <c r="AG5" s="10"/>
      <c r="AH5" s="10"/>
    </row>
    <row r="6" spans="1:51" ht="59.25" customHeight="1" x14ac:dyDescent="0.3">
      <c r="A6" s="9" t="s">
        <v>7</v>
      </c>
      <c r="B6" s="124" t="s">
        <v>8</v>
      </c>
      <c r="C6" s="91"/>
      <c r="D6" s="91"/>
      <c r="E6" s="91"/>
      <c r="F6" s="91"/>
      <c r="G6" s="91"/>
      <c r="H6" s="91"/>
      <c r="I6" s="91"/>
      <c r="J6" s="91"/>
      <c r="K6" s="91"/>
      <c r="L6" s="117"/>
      <c r="M6" s="119"/>
      <c r="N6" s="13" t="s">
        <v>9</v>
      </c>
      <c r="O6" s="14" t="s">
        <v>10</v>
      </c>
      <c r="P6" s="14" t="s">
        <v>11</v>
      </c>
      <c r="Q6" s="15" t="s">
        <v>12</v>
      </c>
      <c r="R6" s="117"/>
      <c r="S6" s="118"/>
      <c r="T6" s="118"/>
      <c r="U6" s="118"/>
      <c r="V6" s="118"/>
      <c r="W6" s="118"/>
      <c r="X6" s="118"/>
      <c r="Y6" s="118"/>
      <c r="Z6" s="118"/>
      <c r="AA6" s="118"/>
      <c r="AB6" s="118"/>
      <c r="AC6" s="118"/>
      <c r="AD6" s="118"/>
      <c r="AE6" s="119"/>
      <c r="AF6" s="10"/>
      <c r="AG6" s="10"/>
      <c r="AH6" s="3"/>
    </row>
    <row r="7" spans="1:51" ht="59.25" customHeight="1" x14ac:dyDescent="0.3">
      <c r="A7" s="9" t="s">
        <v>13</v>
      </c>
      <c r="B7" s="124" t="s">
        <v>14</v>
      </c>
      <c r="C7" s="91"/>
      <c r="D7" s="91"/>
      <c r="E7" s="91"/>
      <c r="F7" s="91"/>
      <c r="G7" s="91"/>
      <c r="H7" s="91"/>
      <c r="I7" s="91"/>
      <c r="J7" s="91"/>
      <c r="K7" s="91"/>
      <c r="L7" s="120"/>
      <c r="M7" s="122"/>
      <c r="N7" s="16"/>
      <c r="O7" s="17" t="s">
        <v>210</v>
      </c>
      <c r="P7" s="18"/>
      <c r="Q7" s="19"/>
      <c r="R7" s="120"/>
      <c r="S7" s="121"/>
      <c r="T7" s="121"/>
      <c r="U7" s="121"/>
      <c r="V7" s="121"/>
      <c r="W7" s="121"/>
      <c r="X7" s="121"/>
      <c r="Y7" s="121"/>
      <c r="Z7" s="121"/>
      <c r="AA7" s="121"/>
      <c r="AB7" s="121"/>
      <c r="AC7" s="121"/>
      <c r="AD7" s="121"/>
      <c r="AE7" s="122"/>
      <c r="AF7" s="10"/>
      <c r="AG7" s="10"/>
      <c r="AH7" s="3"/>
    </row>
    <row r="8" spans="1:51" ht="15.75" customHeight="1" x14ac:dyDescent="0.3">
      <c r="A8" s="20"/>
      <c r="B8" s="20"/>
      <c r="C8" s="20"/>
      <c r="D8" s="20"/>
      <c r="E8" s="20"/>
      <c r="F8" s="20"/>
      <c r="G8" s="20"/>
      <c r="H8" s="20"/>
      <c r="I8" s="20"/>
      <c r="J8" s="20"/>
      <c r="K8" s="20"/>
      <c r="L8" s="20"/>
      <c r="M8" s="20"/>
      <c r="N8" s="20"/>
      <c r="O8" s="20"/>
      <c r="P8" s="20"/>
      <c r="Q8" s="20"/>
      <c r="R8" s="20"/>
      <c r="S8" s="20"/>
      <c r="T8" s="20"/>
      <c r="U8" s="20"/>
      <c r="V8" s="20"/>
      <c r="W8" s="20"/>
      <c r="X8" s="21"/>
      <c r="Y8" s="21"/>
      <c r="Z8" s="21"/>
      <c r="AA8" s="22"/>
      <c r="AB8" s="21"/>
      <c r="AC8" s="10"/>
      <c r="AD8" s="10"/>
      <c r="AE8" s="10"/>
      <c r="AF8" s="10"/>
      <c r="AG8" s="10"/>
      <c r="AH8" s="10"/>
    </row>
    <row r="9" spans="1:51" ht="15.75" customHeight="1" x14ac:dyDescent="0.3">
      <c r="A9" s="23"/>
      <c r="B9" s="20"/>
      <c r="C9" s="20"/>
      <c r="D9" s="20"/>
      <c r="E9" s="20"/>
      <c r="F9" s="20"/>
      <c r="G9" s="20"/>
      <c r="H9" s="20"/>
      <c r="I9" s="20"/>
      <c r="J9" s="20"/>
      <c r="K9" s="20"/>
      <c r="L9" s="20"/>
      <c r="M9" s="20"/>
      <c r="N9" s="20"/>
      <c r="O9" s="20"/>
      <c r="P9" s="20"/>
      <c r="Q9" s="20"/>
      <c r="R9" s="20"/>
      <c r="S9" s="20"/>
      <c r="T9" s="20"/>
      <c r="U9" s="20"/>
      <c r="V9" s="20"/>
      <c r="W9" s="20"/>
      <c r="X9" s="21"/>
      <c r="Y9" s="24"/>
      <c r="Z9" s="24"/>
      <c r="AA9" s="25"/>
      <c r="AB9" s="26"/>
      <c r="AC9" s="10"/>
      <c r="AD9" s="10"/>
      <c r="AE9" s="10"/>
      <c r="AF9" s="10"/>
      <c r="AG9" s="10"/>
      <c r="AH9" s="10"/>
    </row>
    <row r="10" spans="1:51" ht="27" customHeight="1" x14ac:dyDescent="0.3">
      <c r="A10" s="90" t="s">
        <v>15</v>
      </c>
      <c r="B10" s="91"/>
      <c r="C10" s="91"/>
      <c r="D10" s="91"/>
      <c r="E10" s="91"/>
      <c r="F10" s="91"/>
      <c r="G10" s="92"/>
      <c r="H10" s="125" t="s">
        <v>16</v>
      </c>
      <c r="I10" s="126"/>
      <c r="J10" s="126"/>
      <c r="K10" s="126"/>
      <c r="L10" s="126"/>
      <c r="M10" s="126"/>
      <c r="N10" s="126"/>
      <c r="O10" s="126"/>
      <c r="P10" s="126"/>
      <c r="Q10" s="126"/>
      <c r="R10" s="126"/>
      <c r="S10" s="126"/>
      <c r="T10" s="126"/>
      <c r="U10" s="126"/>
      <c r="V10" s="126"/>
      <c r="W10" s="127"/>
      <c r="X10" s="27"/>
      <c r="Y10" s="114" t="s">
        <v>17</v>
      </c>
      <c r="Z10" s="115"/>
      <c r="AA10" s="115"/>
      <c r="AB10" s="116"/>
      <c r="AC10" s="10"/>
      <c r="AD10" s="123" t="s">
        <v>18</v>
      </c>
      <c r="AE10" s="116"/>
      <c r="AF10" s="10"/>
      <c r="AG10" s="10"/>
      <c r="AH10" s="10"/>
    </row>
    <row r="11" spans="1:51" ht="14.25" customHeight="1" x14ac:dyDescent="0.3">
      <c r="A11" s="78" t="s">
        <v>19</v>
      </c>
      <c r="B11" s="84" t="s">
        <v>20</v>
      </c>
      <c r="C11" s="78" t="s">
        <v>21</v>
      </c>
      <c r="D11" s="78" t="s">
        <v>22</v>
      </c>
      <c r="E11" s="84" t="s">
        <v>23</v>
      </c>
      <c r="F11" s="84" t="s">
        <v>24</v>
      </c>
      <c r="G11" s="84" t="s">
        <v>25</v>
      </c>
      <c r="H11" s="87" t="s">
        <v>26</v>
      </c>
      <c r="I11" s="88"/>
      <c r="J11" s="88"/>
      <c r="K11" s="89"/>
      <c r="L11" s="93" t="s">
        <v>27</v>
      </c>
      <c r="M11" s="88"/>
      <c r="N11" s="88"/>
      <c r="O11" s="88"/>
      <c r="P11" s="88"/>
      <c r="Q11" s="88"/>
      <c r="R11" s="88"/>
      <c r="S11" s="88"/>
      <c r="T11" s="88"/>
      <c r="U11" s="28"/>
      <c r="V11" s="93" t="s">
        <v>28</v>
      </c>
      <c r="W11" s="88"/>
      <c r="X11" s="27"/>
      <c r="Y11" s="117"/>
      <c r="Z11" s="118"/>
      <c r="AA11" s="118"/>
      <c r="AB11" s="119"/>
      <c r="AC11" s="10"/>
      <c r="AD11" s="117"/>
      <c r="AE11" s="119"/>
      <c r="AF11" s="29"/>
      <c r="AG11" s="29"/>
      <c r="AH11" s="29"/>
    </row>
    <row r="12" spans="1:51" ht="32.25" customHeight="1" x14ac:dyDescent="0.3">
      <c r="A12" s="79"/>
      <c r="B12" s="85"/>
      <c r="C12" s="79"/>
      <c r="D12" s="79"/>
      <c r="E12" s="85"/>
      <c r="F12" s="85"/>
      <c r="G12" s="85"/>
      <c r="H12" s="90" t="s">
        <v>29</v>
      </c>
      <c r="I12" s="91"/>
      <c r="J12" s="91"/>
      <c r="K12" s="92"/>
      <c r="L12" s="94" t="s">
        <v>30</v>
      </c>
      <c r="M12" s="96" t="s">
        <v>31</v>
      </c>
      <c r="N12" s="96" t="s">
        <v>32</v>
      </c>
      <c r="O12" s="96" t="s">
        <v>33</v>
      </c>
      <c r="P12" s="106" t="s">
        <v>34</v>
      </c>
      <c r="Q12" s="75" t="s">
        <v>35</v>
      </c>
      <c r="R12" s="106" t="s">
        <v>36</v>
      </c>
      <c r="S12" s="106" t="s">
        <v>37</v>
      </c>
      <c r="T12" s="106" t="s">
        <v>38</v>
      </c>
      <c r="U12" s="30"/>
      <c r="V12" s="75" t="s">
        <v>39</v>
      </c>
      <c r="W12" s="106" t="s">
        <v>40</v>
      </c>
      <c r="X12" s="31"/>
      <c r="Y12" s="120"/>
      <c r="Z12" s="121"/>
      <c r="AA12" s="121"/>
      <c r="AB12" s="122"/>
      <c r="AC12" s="29"/>
      <c r="AD12" s="120"/>
      <c r="AE12" s="122"/>
      <c r="AF12" s="29"/>
      <c r="AG12" s="10"/>
      <c r="AH12" s="29"/>
    </row>
    <row r="13" spans="1:51" ht="74.25" customHeight="1" x14ac:dyDescent="0.3">
      <c r="A13" s="80"/>
      <c r="B13" s="86"/>
      <c r="C13" s="80"/>
      <c r="D13" s="80"/>
      <c r="E13" s="86"/>
      <c r="F13" s="86"/>
      <c r="G13" s="86"/>
      <c r="H13" s="9" t="s">
        <v>41</v>
      </c>
      <c r="I13" s="32" t="s">
        <v>42</v>
      </c>
      <c r="J13" s="33"/>
      <c r="K13" s="34" t="s">
        <v>43</v>
      </c>
      <c r="L13" s="95"/>
      <c r="M13" s="97"/>
      <c r="N13" s="97"/>
      <c r="O13" s="97"/>
      <c r="P13" s="97"/>
      <c r="Q13" s="97"/>
      <c r="R13" s="97"/>
      <c r="S13" s="97"/>
      <c r="T13" s="97"/>
      <c r="U13" s="35"/>
      <c r="V13" s="97"/>
      <c r="W13" s="97"/>
      <c r="X13" s="31"/>
      <c r="Y13" s="36" t="s">
        <v>44</v>
      </c>
      <c r="Z13" s="37" t="s">
        <v>45</v>
      </c>
      <c r="AA13" s="37" t="s">
        <v>46</v>
      </c>
      <c r="AB13" s="38" t="s">
        <v>47</v>
      </c>
      <c r="AC13" s="29"/>
      <c r="AD13" s="39" t="s">
        <v>48</v>
      </c>
      <c r="AE13" s="40" t="s">
        <v>49</v>
      </c>
      <c r="AF13" s="29"/>
      <c r="AG13" s="10"/>
      <c r="AH13" s="29"/>
    </row>
    <row r="14" spans="1:51" ht="120" customHeight="1" x14ac:dyDescent="0.3">
      <c r="A14" s="73" t="s">
        <v>50</v>
      </c>
      <c r="B14" s="73" t="s">
        <v>51</v>
      </c>
      <c r="C14" s="74" t="s">
        <v>52</v>
      </c>
      <c r="D14" s="74" t="s">
        <v>53</v>
      </c>
      <c r="E14" s="73" t="s">
        <v>54</v>
      </c>
      <c r="F14" s="73" t="s">
        <v>55</v>
      </c>
      <c r="G14" s="74" t="s">
        <v>56</v>
      </c>
      <c r="H14" s="78" t="s">
        <v>57</v>
      </c>
      <c r="I14" s="75" t="s">
        <v>58</v>
      </c>
      <c r="J14" s="76" t="str">
        <f>+CONCATENATE(H14," - ",I14)</f>
        <v>MEDIA - CATASTRÓFICO</v>
      </c>
      <c r="K14" s="77" t="str">
        <f>+VLOOKUP(J14,Datos!D3:E27,2,FALSE)</f>
        <v>EXTREMO</v>
      </c>
      <c r="L14" s="74" t="s">
        <v>59</v>
      </c>
      <c r="M14" s="41" t="s">
        <v>60</v>
      </c>
      <c r="N14" s="42" t="s">
        <v>61</v>
      </c>
      <c r="O14" s="43">
        <f>IF(N14="ASIGNADO",15,IF(N14="NO ASIGNADO",0,""))</f>
        <v>15</v>
      </c>
      <c r="P14" s="107">
        <f>SUM(O14:O20)</f>
        <v>100</v>
      </c>
      <c r="Q14" s="109" t="s">
        <v>62</v>
      </c>
      <c r="R14" s="104">
        <f>IF(R17="DÉBIL",0,IF(R17="MODERADO",50,IF(R17="FUERTE",100,"")))</f>
        <v>100</v>
      </c>
      <c r="S14" s="110" t="s">
        <v>63</v>
      </c>
      <c r="T14" s="110" t="str">
        <f>IF(AND(H14="MUY BAJA",S17=2),"MUY BAJA",IF(AND(H14="BAJA",S17=2),"MUY BAJA",IF(AND(H14="MEDIA",S17=2),"MUY BAJA",IF(AND(H14="ALTA",S17=2),"BAJA",IF(AND(H14="MUY ALTA",S17=2),"MEDIA",IF(AND(H14="MUY BAJA",S17=1),"MUY BAJA",IF(AND(H14="BAJA",S17=1),"MUY BAJA",IF(AND(H14="MEDIA",S17=1),"BAJA",IF(AND(H14="ALTA",S17=1),"MEDIA",IF(AND(H14="MUY ALTA",S17=1),"ALTA",H14))))))))))</f>
        <v>MUY BAJA</v>
      </c>
      <c r="U14" s="102" t="str">
        <f>+CONCATENATE(T14," - ",I14)</f>
        <v>MUY BAJA - CATASTRÓFICO</v>
      </c>
      <c r="V14" s="103" t="str">
        <f>+VLOOKUP(U14,Datos!$D$3:$E$17,2,FALSE)</f>
        <v>EXTREMO</v>
      </c>
      <c r="W14" s="101" t="s">
        <v>64</v>
      </c>
      <c r="X14" s="44"/>
      <c r="Y14" s="81" t="s">
        <v>65</v>
      </c>
      <c r="Z14" s="82" t="s">
        <v>66</v>
      </c>
      <c r="AA14" s="82" t="s">
        <v>67</v>
      </c>
      <c r="AB14" s="83" t="s">
        <v>68</v>
      </c>
      <c r="AC14" s="10"/>
      <c r="AD14" s="67" t="s">
        <v>69</v>
      </c>
      <c r="AE14" s="70"/>
      <c r="AF14" s="10"/>
      <c r="AG14" s="10"/>
      <c r="AH14" s="10"/>
    </row>
    <row r="15" spans="1:51" ht="120" customHeight="1" x14ac:dyDescent="0.3">
      <c r="A15" s="68"/>
      <c r="B15" s="68"/>
      <c r="C15" s="68"/>
      <c r="D15" s="68"/>
      <c r="E15" s="68"/>
      <c r="F15" s="68"/>
      <c r="G15" s="68"/>
      <c r="H15" s="79"/>
      <c r="I15" s="68"/>
      <c r="J15" s="68"/>
      <c r="K15" s="68"/>
      <c r="L15" s="68"/>
      <c r="M15" s="45" t="s">
        <v>70</v>
      </c>
      <c r="N15" s="46" t="s">
        <v>71</v>
      </c>
      <c r="O15" s="47">
        <f>IF(N15="ADECUADO",15,IF(N15="INADECUADO",0,""))</f>
        <v>15</v>
      </c>
      <c r="P15" s="108"/>
      <c r="Q15" s="68"/>
      <c r="R15" s="68"/>
      <c r="S15" s="97"/>
      <c r="T15" s="68"/>
      <c r="U15" s="68"/>
      <c r="V15" s="68"/>
      <c r="W15" s="71"/>
      <c r="X15" s="44"/>
      <c r="Y15" s="68"/>
      <c r="Z15" s="68"/>
      <c r="AA15" s="68"/>
      <c r="AB15" s="71"/>
      <c r="AC15" s="10"/>
      <c r="AD15" s="68"/>
      <c r="AE15" s="71"/>
      <c r="AF15" s="10"/>
      <c r="AG15" s="10"/>
      <c r="AH15" s="10"/>
    </row>
    <row r="16" spans="1:51" ht="120" customHeight="1" x14ac:dyDescent="0.3">
      <c r="A16" s="68"/>
      <c r="B16" s="68"/>
      <c r="C16" s="68"/>
      <c r="D16" s="68"/>
      <c r="E16" s="68"/>
      <c r="F16" s="68"/>
      <c r="G16" s="68"/>
      <c r="H16" s="79"/>
      <c r="I16" s="68"/>
      <c r="J16" s="68"/>
      <c r="K16" s="68"/>
      <c r="L16" s="68"/>
      <c r="M16" s="48" t="s">
        <v>72</v>
      </c>
      <c r="N16" s="46" t="s">
        <v>73</v>
      </c>
      <c r="O16" s="47">
        <f>IF(N16="OPORTUNA",15,IF(N16="INOPORTUNA",0,""))</f>
        <v>15</v>
      </c>
      <c r="P16" s="108"/>
      <c r="Q16" s="68"/>
      <c r="R16" s="97"/>
      <c r="S16" s="49" t="s">
        <v>74</v>
      </c>
      <c r="T16" s="68"/>
      <c r="U16" s="68"/>
      <c r="V16" s="68"/>
      <c r="W16" s="71"/>
      <c r="X16" s="44"/>
      <c r="Y16" s="68"/>
      <c r="Z16" s="68"/>
      <c r="AA16" s="68"/>
      <c r="AB16" s="71"/>
      <c r="AC16" s="10"/>
      <c r="AD16" s="68"/>
      <c r="AE16" s="71"/>
      <c r="AF16" s="10"/>
      <c r="AG16" s="10"/>
      <c r="AH16" s="10"/>
    </row>
    <row r="17" spans="1:34" ht="100.5" customHeight="1" x14ac:dyDescent="0.3">
      <c r="A17" s="68"/>
      <c r="B17" s="68"/>
      <c r="C17" s="68"/>
      <c r="D17" s="68"/>
      <c r="E17" s="68"/>
      <c r="F17" s="68"/>
      <c r="G17" s="68"/>
      <c r="H17" s="79"/>
      <c r="I17" s="68"/>
      <c r="J17" s="68"/>
      <c r="K17" s="68"/>
      <c r="L17" s="68"/>
      <c r="M17" s="45" t="s">
        <v>75</v>
      </c>
      <c r="N17" s="46" t="s">
        <v>76</v>
      </c>
      <c r="O17" s="47">
        <f>IF(N17="PREVENIR",15,IF(N17="DETECTAR",10,IF(N17="NO ES UN CONTROL",0,"")))</f>
        <v>15</v>
      </c>
      <c r="P17" s="111" t="str">
        <f>IF(P14&lt;86,"DÉBIL",IF(P14&lt;96,"MODERADO",IF(P14&lt;101,"FUERTE","")))</f>
        <v>FUERTE</v>
      </c>
      <c r="Q17" s="68"/>
      <c r="R17" s="105" t="str">
        <f>IF(AND(P17="FUERTE",Q14="FUERTE (SIEMPRE SE EJECUTA)"),"FUERTE",IF(OR(P17="DÉBIL",Q14="DÉBIL (NO SE EJECUTA)"),"DÉBIL",IF(OR(P17="MODERADO",Q14="MODERADO (ALGUNAS VECES)"),"MODERADO")))</f>
        <v>FUERTE</v>
      </c>
      <c r="S17" s="113">
        <f>IF(AND($R$17="FUERTE",$S$14="DIRECTAMENTE"),2,IF(AND($R$17="FUERTE",$S$14="DIRECTAMENTE"),2,IF(AND($R$17="FUERTE",$S$14="DIRECTAMENTE"),2,IF(AND($R$17="FUERTE",$S$14="NO DISMINUYE"),0,IF(AND($R$17="MODERADO",$S$14="DIRECTAMENTE"),1,IF(AND($R$17="MODERADO",$S$14="DIRECTAMENTE"),1,IF(AND($R$17="MODERADO",$S$14="DIRECTAMENTE"),1,IF(AND($R$17="MODERADO",$S$14="NO DISMINUYE"),0,"N/A"))))))))</f>
        <v>2</v>
      </c>
      <c r="T17" s="68"/>
      <c r="U17" s="68"/>
      <c r="V17" s="68"/>
      <c r="W17" s="98" t="s">
        <v>77</v>
      </c>
      <c r="X17" s="50"/>
      <c r="Y17" s="68"/>
      <c r="Z17" s="68"/>
      <c r="AA17" s="68"/>
      <c r="AB17" s="71"/>
      <c r="AC17" s="10"/>
      <c r="AD17" s="68"/>
      <c r="AE17" s="71"/>
      <c r="AF17" s="10"/>
      <c r="AG17" s="10"/>
      <c r="AH17" s="10"/>
    </row>
    <row r="18" spans="1:34" ht="100.5" customHeight="1" x14ac:dyDescent="0.3">
      <c r="A18" s="68"/>
      <c r="B18" s="68"/>
      <c r="C18" s="68"/>
      <c r="D18" s="68"/>
      <c r="E18" s="68"/>
      <c r="F18" s="68"/>
      <c r="G18" s="68"/>
      <c r="H18" s="79"/>
      <c r="I18" s="68"/>
      <c r="J18" s="68"/>
      <c r="K18" s="68"/>
      <c r="L18" s="68"/>
      <c r="M18" s="45" t="s">
        <v>78</v>
      </c>
      <c r="N18" s="46" t="s">
        <v>79</v>
      </c>
      <c r="O18" s="47">
        <f>IF(N18="CONFIABLE",15,IF(N18="NO CONFIABLE",0,""))</f>
        <v>15</v>
      </c>
      <c r="P18" s="108"/>
      <c r="Q18" s="68"/>
      <c r="R18" s="68"/>
      <c r="S18" s="68"/>
      <c r="T18" s="68"/>
      <c r="U18" s="68"/>
      <c r="V18" s="68"/>
      <c r="W18" s="99"/>
      <c r="X18" s="50"/>
      <c r="Y18" s="68"/>
      <c r="Z18" s="68"/>
      <c r="AA18" s="68"/>
      <c r="AB18" s="71"/>
      <c r="AC18" s="10"/>
      <c r="AD18" s="68"/>
      <c r="AE18" s="71"/>
      <c r="AF18" s="10"/>
      <c r="AG18" s="10"/>
      <c r="AH18" s="10"/>
    </row>
    <row r="19" spans="1:34" ht="100.5" customHeight="1" x14ac:dyDescent="0.3">
      <c r="A19" s="68"/>
      <c r="B19" s="68"/>
      <c r="C19" s="68"/>
      <c r="D19" s="68"/>
      <c r="E19" s="68"/>
      <c r="F19" s="68"/>
      <c r="G19" s="68"/>
      <c r="H19" s="79"/>
      <c r="I19" s="68"/>
      <c r="J19" s="68"/>
      <c r="K19" s="68"/>
      <c r="L19" s="68"/>
      <c r="M19" s="45" t="s">
        <v>80</v>
      </c>
      <c r="N19" s="46" t="s">
        <v>81</v>
      </c>
      <c r="O19" s="47">
        <f>IF(N19="SE INVESTIGAN Y RESUELVEN OPORTUNAMENTE",15,IF(N19="NO SE INVESTIGAN,  NI  RESUELVEN OPORTUNAMENTE",0,""))</f>
        <v>15</v>
      </c>
      <c r="P19" s="108"/>
      <c r="Q19" s="68"/>
      <c r="R19" s="68"/>
      <c r="S19" s="68"/>
      <c r="T19" s="68"/>
      <c r="U19" s="68"/>
      <c r="V19" s="68"/>
      <c r="W19" s="100" t="s">
        <v>82</v>
      </c>
      <c r="X19" s="44"/>
      <c r="Y19" s="68"/>
      <c r="Z19" s="68"/>
      <c r="AA19" s="68"/>
      <c r="AB19" s="71"/>
      <c r="AC19" s="10"/>
      <c r="AD19" s="68"/>
      <c r="AE19" s="71"/>
      <c r="AF19" s="10"/>
      <c r="AG19" s="10"/>
      <c r="AH19" s="10"/>
    </row>
    <row r="20" spans="1:34" ht="149.25" customHeight="1" x14ac:dyDescent="0.3">
      <c r="A20" s="69"/>
      <c r="B20" s="69"/>
      <c r="C20" s="69"/>
      <c r="D20" s="69"/>
      <c r="E20" s="69"/>
      <c r="F20" s="69"/>
      <c r="G20" s="69"/>
      <c r="H20" s="80"/>
      <c r="I20" s="69"/>
      <c r="J20" s="69"/>
      <c r="K20" s="69"/>
      <c r="L20" s="69"/>
      <c r="M20" s="51" t="s">
        <v>83</v>
      </c>
      <c r="N20" s="52" t="s">
        <v>84</v>
      </c>
      <c r="O20" s="53">
        <f>IF(N20="COMPLETA",10,IF(N20="INCOMPLETA",5,IF(N20="NO EXISTE",0,"")))</f>
        <v>10</v>
      </c>
      <c r="P20" s="112"/>
      <c r="Q20" s="69"/>
      <c r="R20" s="69"/>
      <c r="S20" s="69"/>
      <c r="T20" s="69"/>
      <c r="U20" s="69"/>
      <c r="V20" s="69"/>
      <c r="W20" s="72"/>
      <c r="X20" s="44"/>
      <c r="Y20" s="69"/>
      <c r="Z20" s="69"/>
      <c r="AA20" s="69"/>
      <c r="AB20" s="72"/>
      <c r="AC20" s="10"/>
      <c r="AD20" s="69"/>
      <c r="AE20" s="72"/>
      <c r="AF20" s="10"/>
      <c r="AG20" s="10"/>
      <c r="AH20" s="10"/>
    </row>
    <row r="21" spans="1:34" ht="14.25" customHeight="1" x14ac:dyDescent="0.3">
      <c r="A21" s="4"/>
      <c r="B21" s="4"/>
      <c r="C21" s="4"/>
      <c r="D21" s="4"/>
      <c r="E21" s="4"/>
      <c r="F21" s="4"/>
      <c r="G21" s="4"/>
      <c r="H21" s="4"/>
      <c r="I21" s="4"/>
      <c r="J21" s="4"/>
      <c r="K21" s="4"/>
      <c r="L21" s="4"/>
      <c r="M21" s="4"/>
      <c r="N21" s="4"/>
      <c r="O21" s="4"/>
      <c r="P21" s="4"/>
      <c r="Q21" s="4"/>
      <c r="R21" s="4"/>
      <c r="S21" s="4"/>
      <c r="T21" s="4"/>
      <c r="U21" s="4"/>
      <c r="V21" s="4"/>
      <c r="W21" s="4"/>
      <c r="X21" s="3"/>
      <c r="Y21" s="3"/>
      <c r="Z21" s="3"/>
      <c r="AA21" s="3"/>
      <c r="AB21" s="3"/>
      <c r="AC21" s="3"/>
      <c r="AD21" s="3"/>
      <c r="AE21" s="3"/>
      <c r="AF21" s="3"/>
      <c r="AG21" s="3"/>
      <c r="AH21" s="3"/>
    </row>
    <row r="22" spans="1:34" ht="14.25" customHeight="1" x14ac:dyDescent="0.3">
      <c r="A22" s="4"/>
      <c r="B22" s="4"/>
      <c r="C22" s="4"/>
      <c r="D22" s="4"/>
      <c r="E22" s="4"/>
      <c r="F22" s="4"/>
      <c r="G22" s="4"/>
      <c r="H22" s="4"/>
      <c r="I22" s="4"/>
      <c r="J22" s="4"/>
      <c r="K22" s="4"/>
      <c r="L22" s="4"/>
      <c r="M22" s="4"/>
      <c r="N22" s="4"/>
      <c r="O22" s="4"/>
      <c r="P22" s="4"/>
      <c r="Q22" s="4"/>
      <c r="R22" s="4"/>
      <c r="S22" s="4"/>
      <c r="T22" s="4"/>
      <c r="U22" s="4"/>
      <c r="V22" s="4"/>
      <c r="W22" s="4"/>
      <c r="X22" s="3"/>
      <c r="Y22" s="3"/>
      <c r="Z22" s="3"/>
      <c r="AA22" s="3"/>
      <c r="AB22" s="3"/>
      <c r="AC22" s="3"/>
      <c r="AD22" s="3"/>
      <c r="AE22" s="3"/>
      <c r="AF22" s="3"/>
      <c r="AG22" s="3"/>
      <c r="AH22" s="3"/>
    </row>
    <row r="23" spans="1:34" ht="14.25" customHeight="1" x14ac:dyDescent="0.3">
      <c r="A23" s="4"/>
      <c r="B23" s="4"/>
      <c r="C23" s="4"/>
      <c r="D23" s="4"/>
      <c r="E23" s="4"/>
      <c r="F23" s="4"/>
      <c r="G23" s="4"/>
      <c r="H23" s="4"/>
      <c r="I23" s="4"/>
      <c r="J23" s="4"/>
      <c r="K23" s="4"/>
      <c r="L23" s="4"/>
      <c r="M23" s="4"/>
      <c r="N23" s="4"/>
      <c r="O23" s="4"/>
      <c r="P23" s="4"/>
      <c r="Q23" s="4"/>
      <c r="R23" s="4"/>
      <c r="S23" s="4"/>
      <c r="T23" s="4"/>
      <c r="U23" s="4"/>
      <c r="V23" s="4"/>
      <c r="W23" s="4"/>
      <c r="X23" s="3"/>
      <c r="Y23" s="3"/>
      <c r="Z23" s="3"/>
      <c r="AA23" s="3"/>
      <c r="AB23" s="3"/>
      <c r="AC23" s="3"/>
      <c r="AD23" s="3"/>
      <c r="AE23" s="3"/>
      <c r="AF23" s="3"/>
      <c r="AG23" s="3"/>
      <c r="AH23" s="3"/>
    </row>
    <row r="24" spans="1:34" ht="14.25" customHeight="1" x14ac:dyDescent="0.3">
      <c r="A24" s="4"/>
      <c r="B24" s="4"/>
      <c r="C24" s="4"/>
      <c r="D24" s="4"/>
      <c r="E24" s="4"/>
      <c r="F24" s="4"/>
      <c r="G24" s="4"/>
      <c r="H24" s="4"/>
      <c r="I24" s="4"/>
      <c r="J24" s="4"/>
      <c r="K24" s="4"/>
      <c r="L24" s="4"/>
      <c r="M24" s="4"/>
      <c r="N24" s="4"/>
      <c r="O24" s="4"/>
      <c r="P24" s="4"/>
      <c r="Q24" s="4"/>
      <c r="R24" s="4"/>
      <c r="S24" s="4"/>
      <c r="T24" s="4"/>
      <c r="U24" s="4"/>
      <c r="V24" s="4"/>
      <c r="W24" s="4"/>
      <c r="X24" s="3"/>
      <c r="Y24" s="3"/>
      <c r="Z24" s="3"/>
      <c r="AA24" s="3"/>
      <c r="AB24" s="3"/>
      <c r="AC24" s="3"/>
      <c r="AD24" s="3"/>
      <c r="AE24" s="3"/>
      <c r="AF24" s="3"/>
      <c r="AG24" s="3"/>
      <c r="AH24" s="3"/>
    </row>
    <row r="25" spans="1:34" ht="14.25" customHeight="1" x14ac:dyDescent="0.3">
      <c r="A25" s="4"/>
      <c r="B25" s="4"/>
      <c r="C25" s="4"/>
      <c r="D25" s="4"/>
      <c r="E25" s="4"/>
      <c r="F25" s="4"/>
      <c r="G25" s="4"/>
      <c r="H25" s="4"/>
      <c r="I25" s="4"/>
      <c r="J25" s="4"/>
      <c r="K25" s="4"/>
      <c r="L25" s="4"/>
      <c r="M25" s="4"/>
      <c r="N25" s="4"/>
      <c r="O25" s="4"/>
      <c r="P25" s="4"/>
      <c r="Q25" s="4"/>
      <c r="R25" s="4"/>
      <c r="S25" s="4"/>
      <c r="T25" s="4"/>
      <c r="U25" s="4"/>
      <c r="V25" s="4"/>
      <c r="W25" s="4"/>
      <c r="X25" s="3"/>
      <c r="Y25" s="3"/>
      <c r="Z25" s="3"/>
      <c r="AA25" s="3"/>
      <c r="AB25" s="3"/>
      <c r="AC25" s="3"/>
      <c r="AD25" s="3"/>
      <c r="AE25" s="3"/>
      <c r="AF25" s="3"/>
      <c r="AG25" s="3"/>
      <c r="AH25" s="3"/>
    </row>
    <row r="26" spans="1:34" ht="14.25" customHeight="1" x14ac:dyDescent="0.3">
      <c r="A26" s="4"/>
      <c r="B26" s="4"/>
      <c r="C26" s="4"/>
      <c r="D26" s="4"/>
      <c r="E26" s="4"/>
      <c r="F26" s="4"/>
      <c r="G26" s="4"/>
      <c r="H26" s="4"/>
      <c r="I26" s="4"/>
      <c r="J26" s="4"/>
      <c r="K26" s="4"/>
      <c r="L26" s="4"/>
      <c r="M26" s="4"/>
      <c r="N26" s="4"/>
      <c r="O26" s="4"/>
      <c r="P26" s="4"/>
      <c r="Q26" s="4"/>
      <c r="R26" s="4"/>
      <c r="S26" s="4"/>
      <c r="T26" s="4"/>
      <c r="U26" s="4"/>
      <c r="V26" s="4"/>
      <c r="W26" s="4"/>
      <c r="X26" s="3"/>
      <c r="Y26" s="3"/>
      <c r="Z26" s="3"/>
      <c r="AA26" s="3"/>
      <c r="AB26" s="3"/>
      <c r="AC26" s="3"/>
      <c r="AD26" s="3"/>
      <c r="AE26" s="3"/>
      <c r="AF26" s="3"/>
      <c r="AG26" s="3"/>
      <c r="AH26" s="3"/>
    </row>
    <row r="27" spans="1:34" ht="14.25" customHeight="1" x14ac:dyDescent="0.3">
      <c r="A27" s="4"/>
      <c r="B27" s="4"/>
      <c r="C27" s="4"/>
      <c r="D27" s="4"/>
      <c r="E27" s="4"/>
      <c r="F27" s="4"/>
      <c r="G27" s="4"/>
      <c r="H27" s="4"/>
      <c r="I27" s="4"/>
      <c r="J27" s="4"/>
      <c r="K27" s="4"/>
      <c r="L27" s="4"/>
      <c r="M27" s="4"/>
      <c r="N27" s="4"/>
      <c r="O27" s="4"/>
      <c r="P27" s="4"/>
      <c r="Q27" s="4"/>
      <c r="R27" s="4"/>
      <c r="S27" s="4"/>
      <c r="T27" s="4"/>
      <c r="U27" s="4"/>
      <c r="V27" s="4"/>
      <c r="W27" s="4"/>
      <c r="X27" s="3"/>
      <c r="Y27" s="3"/>
      <c r="Z27" s="3"/>
      <c r="AA27" s="3"/>
      <c r="AB27" s="3"/>
      <c r="AC27" s="3"/>
      <c r="AD27" s="3"/>
      <c r="AE27" s="3"/>
      <c r="AF27" s="3"/>
      <c r="AG27" s="3"/>
      <c r="AH27" s="3"/>
    </row>
    <row r="28" spans="1:34" ht="14.25" customHeight="1" x14ac:dyDescent="0.3">
      <c r="A28" s="4"/>
      <c r="B28" s="4"/>
      <c r="C28" s="4"/>
      <c r="D28" s="4"/>
      <c r="E28" s="4"/>
      <c r="F28" s="4"/>
      <c r="G28" s="4"/>
      <c r="H28" s="4"/>
      <c r="I28" s="4"/>
      <c r="J28" s="4"/>
      <c r="K28" s="4"/>
      <c r="L28" s="4"/>
      <c r="M28" s="4"/>
      <c r="N28" s="4"/>
      <c r="O28" s="4"/>
      <c r="P28" s="4"/>
      <c r="Q28" s="4"/>
      <c r="R28" s="4"/>
      <c r="S28" s="4"/>
      <c r="T28" s="4"/>
      <c r="U28" s="4"/>
      <c r="V28" s="4"/>
      <c r="W28" s="4"/>
      <c r="X28" s="3"/>
      <c r="Y28" s="3"/>
      <c r="Z28" s="3"/>
      <c r="AA28" s="3"/>
      <c r="AB28" s="3"/>
      <c r="AC28" s="3"/>
      <c r="AD28" s="3"/>
      <c r="AE28" s="3"/>
      <c r="AF28" s="3"/>
      <c r="AG28" s="3"/>
      <c r="AH28" s="3"/>
    </row>
    <row r="29" spans="1:34"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1:34"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4"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4"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4"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4"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4"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4"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4"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4"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4"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4"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2" spans="1:34"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row>
    <row r="93" spans="1:34"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row>
    <row r="94" spans="1:34"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row>
    <row r="95" spans="1:34"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row>
    <row r="96" spans="1:34"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row>
    <row r="97" spans="1:34"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row>
    <row r="98" spans="1:34"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row>
    <row r="99" spans="1:34"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row>
    <row r="100" spans="1:34"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row>
    <row r="101" spans="1:34"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row>
    <row r="102" spans="1:34"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row>
    <row r="103" spans="1:34"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row>
    <row r="104" spans="1:34"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row>
    <row r="105" spans="1:34"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row>
    <row r="106" spans="1:34"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row>
    <row r="107" spans="1:34"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row>
    <row r="108" spans="1:34"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row>
    <row r="109" spans="1:34"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row>
    <row r="110" spans="1:34"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row>
    <row r="111" spans="1:34"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row>
    <row r="112" spans="1:34"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row>
    <row r="134" spans="1:34"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row>
    <row r="135" spans="1:34"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row>
    <row r="136" spans="1:34"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row>
    <row r="137" spans="1:34"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row>
    <row r="138" spans="1:34"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row>
    <row r="139" spans="1:34"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row>
    <row r="140" spans="1:34"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row>
    <row r="141" spans="1:34"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row>
    <row r="142" spans="1:34"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row>
    <row r="143" spans="1:34"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row>
    <row r="144" spans="1:34"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row>
    <row r="145" spans="1:34"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row>
    <row r="146" spans="1:34"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row>
    <row r="147" spans="1:34"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row>
    <row r="148" spans="1:34"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row>
    <row r="149" spans="1:34"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row>
    <row r="150" spans="1:34"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row>
    <row r="151" spans="1:34"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row>
    <row r="152" spans="1:34"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row>
    <row r="153" spans="1:34"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row>
    <row r="154" spans="1:34"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row>
    <row r="155" spans="1:34"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row>
    <row r="156" spans="1:34"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row>
    <row r="157" spans="1:34"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row>
    <row r="158" spans="1:34"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row>
    <row r="159" spans="1:34"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row>
    <row r="160" spans="1:34"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row>
    <row r="161" spans="1:34"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row>
    <row r="162" spans="1:34"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row>
    <row r="163" spans="1:34"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row>
    <row r="164" spans="1:34"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row>
    <row r="165" spans="1:34"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row>
    <row r="166" spans="1:34"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row>
    <row r="167" spans="1:34"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row>
    <row r="168" spans="1:34"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row>
    <row r="181" spans="1:34"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row>
    <row r="182" spans="1:34"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row>
    <row r="183" spans="1:34"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row>
    <row r="184" spans="1:34"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row>
    <row r="185" spans="1:34"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row>
    <row r="186" spans="1:34"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row>
    <row r="187" spans="1:34"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row>
    <row r="188" spans="1:34"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row>
    <row r="189" spans="1:34"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row>
    <row r="190" spans="1:34"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row>
    <row r="191" spans="1:34"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row>
    <row r="192" spans="1:34"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row>
    <row r="193" spans="1:34"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row>
    <row r="194" spans="1:34"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row>
    <row r="195" spans="1:34"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row>
    <row r="196" spans="1:34"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row>
    <row r="197" spans="1:34"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row>
    <row r="198" spans="1:34"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row>
    <row r="199" spans="1:34"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row>
    <row r="200" spans="1:34"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row>
    <row r="201" spans="1:34"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row>
    <row r="202" spans="1:34"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row>
    <row r="203" spans="1:34"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row>
    <row r="204" spans="1:34"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row>
    <row r="205" spans="1:34"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row>
    <row r="206" spans="1:34"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row>
    <row r="207" spans="1:34"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row>
    <row r="208" spans="1:34"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row>
    <row r="209" spans="1:34"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row>
    <row r="210" spans="1:34"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row>
    <row r="211" spans="1:34"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row>
    <row r="212" spans="1:34"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row>
    <row r="213" spans="1:34"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row>
    <row r="214" spans="1:34"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row>
    <row r="215" spans="1:34"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8" spans="1:34"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row>
    <row r="219" spans="1:34"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1" spans="1:34" ht="15.75" customHeight="1" x14ac:dyDescent="0.3"/>
    <row r="222" spans="1:34" ht="15.75" customHeight="1" x14ac:dyDescent="0.3"/>
    <row r="223" spans="1:34" ht="15.75" customHeight="1" x14ac:dyDescent="0.3"/>
    <row r="224" spans="1:3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5">
    <mergeCell ref="B7:K7"/>
    <mergeCell ref="A10:G10"/>
    <mergeCell ref="H10:W10"/>
    <mergeCell ref="A1:A3"/>
    <mergeCell ref="B1:AC3"/>
    <mergeCell ref="B4:K4"/>
    <mergeCell ref="L4:M7"/>
    <mergeCell ref="N4:Q5"/>
    <mergeCell ref="R4:AE7"/>
    <mergeCell ref="B6:K6"/>
    <mergeCell ref="Y10:AB12"/>
    <mergeCell ref="AD10:AE12"/>
    <mergeCell ref="A11:A13"/>
    <mergeCell ref="B11:B13"/>
    <mergeCell ref="W12:W13"/>
    <mergeCell ref="R12:R13"/>
    <mergeCell ref="S12:S13"/>
    <mergeCell ref="T12:T13"/>
    <mergeCell ref="V12:V13"/>
    <mergeCell ref="N12:N13"/>
    <mergeCell ref="O12:O13"/>
    <mergeCell ref="W14:W16"/>
    <mergeCell ref="U14:U20"/>
    <mergeCell ref="V14:V20"/>
    <mergeCell ref="R14:R16"/>
    <mergeCell ref="R17:R20"/>
    <mergeCell ref="P12:P13"/>
    <mergeCell ref="Q12:Q13"/>
    <mergeCell ref="P14:P16"/>
    <mergeCell ref="Q14:Q20"/>
    <mergeCell ref="S14:S15"/>
    <mergeCell ref="T14:T20"/>
    <mergeCell ref="P17:P20"/>
    <mergeCell ref="S17:S20"/>
    <mergeCell ref="C11:C13"/>
    <mergeCell ref="D11:D13"/>
    <mergeCell ref="Y14:Y20"/>
    <mergeCell ref="Z14:Z20"/>
    <mergeCell ref="AA14:AA20"/>
    <mergeCell ref="E11:E13"/>
    <mergeCell ref="F11:F13"/>
    <mergeCell ref="G11:G13"/>
    <mergeCell ref="H11:K11"/>
    <mergeCell ref="H12:K12"/>
    <mergeCell ref="L11:T11"/>
    <mergeCell ref="V11:W11"/>
    <mergeCell ref="L12:L13"/>
    <mergeCell ref="M12:M13"/>
    <mergeCell ref="F14:F20"/>
    <mergeCell ref="G14:G20"/>
    <mergeCell ref="AD14:AD20"/>
    <mergeCell ref="AE14:AE20"/>
    <mergeCell ref="A14:A20"/>
    <mergeCell ref="B14:B20"/>
    <mergeCell ref="C14:C20"/>
    <mergeCell ref="D14:D20"/>
    <mergeCell ref="E14:E20"/>
    <mergeCell ref="I14:I20"/>
    <mergeCell ref="J14:J20"/>
    <mergeCell ref="K14:K20"/>
    <mergeCell ref="L14:L20"/>
    <mergeCell ref="AB14:AB20"/>
    <mergeCell ref="H14:H20"/>
    <mergeCell ref="W17:W18"/>
    <mergeCell ref="W19:W20"/>
  </mergeCells>
  <conditionalFormatting sqref="K14:K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NOT(ISERROR(SEARCH(("EXTREMO"),(K14))))</formula>
    </cfRule>
    <cfRule type="containsText" dxfId="4" priority="5" operator="containsText" text="ALTO">
      <formula>NOT(ISERROR(SEARCH(("ALTO"),(K14))))</formula>
    </cfRule>
    <cfRule type="containsText" dxfId="3" priority="6" operator="containsText" text="MODERADO">
      <formula>NOT(ISERROR(SEARCH(("MODERADO"),(K14))))</formula>
    </cfRule>
  </conditionalFormatting>
  <conditionalFormatting sqref="V14:V20">
    <cfRule type="containsText" dxfId="2" priority="7" operator="containsText" text="EXTREMO">
      <formula>NOT(ISERROR(SEARCH(("EXTREMO"),(V14))))</formula>
    </cfRule>
    <cfRule type="containsText" dxfId="1" priority="8" operator="containsText" text="ALTO">
      <formula>NOT(ISERROR(SEARCH(("ALTO"),(V14))))</formula>
    </cfRule>
    <cfRule type="containsText" dxfId="0" priority="9" operator="containsText" text="MODERADO">
      <formula>NOT(ISERROR(SEARCH(("MODERADO"),(V14))))</formula>
    </cfRule>
  </conditionalFormatting>
  <dataValidations count="1">
    <dataValidation type="list" allowBlank="1" showErrorMessage="1" sqref="S14" xr:uid="{00000000-0002-0000-0000-000001000000}">
      <formula1>$AC$17:$AC$19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Datos!$J$4:$K$4</xm:f>
          </x14:formula1>
          <xm:sqref>N16</xm:sqref>
        </x14:dataValidation>
        <x14:dataValidation type="list" allowBlank="1" showErrorMessage="1" xr:uid="{00000000-0002-0000-0000-000002000000}">
          <x14:formula1>
            <xm:f>Datos!$J$5:$L$5</xm:f>
          </x14:formula1>
          <xm:sqref>N17</xm:sqref>
        </x14:dataValidation>
        <x14:dataValidation type="list" allowBlank="1" showErrorMessage="1" xr:uid="{00000000-0002-0000-0000-000003000000}">
          <x14:formula1>
            <xm:f>Datos!$I$14:$I$16</xm:f>
          </x14:formula1>
          <xm:sqref>Q14</xm:sqref>
        </x14:dataValidation>
        <x14:dataValidation type="list" allowBlank="1" showErrorMessage="1" xr:uid="{00000000-0002-0000-0000-000004000000}">
          <x14:formula1>
            <xm:f>Datos!$A$3:$A$7</xm:f>
          </x14:formula1>
          <xm:sqref>H14</xm:sqref>
        </x14:dataValidation>
        <x14:dataValidation type="list" allowBlank="1" showErrorMessage="1" xr:uid="{00000000-0002-0000-0000-000005000000}">
          <x14:formula1>
            <xm:f>Datos!$J$8:$L$8</xm:f>
          </x14:formula1>
          <xm:sqref>N20</xm:sqref>
        </x14:dataValidation>
        <x14:dataValidation type="list" allowBlank="1" showErrorMessage="1" xr:uid="{00000000-0002-0000-0000-000006000000}">
          <x14:formula1>
            <xm:f>Datos!$J$2:$K$2</xm:f>
          </x14:formula1>
          <xm:sqref>N14</xm:sqref>
        </x14:dataValidation>
        <x14:dataValidation type="list" allowBlank="1" showErrorMessage="1" xr:uid="{00000000-0002-0000-0000-000007000000}">
          <x14:formula1>
            <xm:f>Datos!$A$17:$A$18</xm:f>
          </x14:formula1>
          <xm:sqref>W19</xm:sqref>
        </x14:dataValidation>
        <x14:dataValidation type="list" allowBlank="1" showErrorMessage="1" xr:uid="{00000000-0002-0000-0000-000008000000}">
          <x14:formula1>
            <xm:f>Datos!$J$7:$K$7</xm:f>
          </x14:formula1>
          <xm:sqref>N19</xm:sqref>
        </x14:dataValidation>
        <x14:dataValidation type="list" allowBlank="1" showErrorMessage="1" xr:uid="{00000000-0002-0000-0000-000009000000}">
          <x14:formula1>
            <xm:f>Datos!$J$6:$K$6</xm:f>
          </x14:formula1>
          <xm:sqref>N18</xm:sqref>
        </x14:dataValidation>
        <x14:dataValidation type="list" allowBlank="1" showErrorMessage="1" xr:uid="{00000000-0002-0000-0000-00000A000000}">
          <x14:formula1>
            <xm:f>Datos!$B$3:$B$7</xm:f>
          </x14:formula1>
          <xm:sqref>I14</xm:sqref>
        </x14:dataValidation>
        <x14:dataValidation type="list" allowBlank="1" showErrorMessage="1" xr:uid="{00000000-0002-0000-0000-00000B000000}">
          <x14:formula1>
            <xm:f>Datos!$J$3:$K$3</xm:f>
          </x14:formula1>
          <xm:sqref>N15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85</v>
      </c>
    </row>
    <row r="2" spans="1:12" ht="14.25" customHeight="1" x14ac:dyDescent="0.3">
      <c r="A2" s="3" t="s">
        <v>41</v>
      </c>
      <c r="B2" s="3" t="s">
        <v>42</v>
      </c>
      <c r="D2" s="3" t="s">
        <v>86</v>
      </c>
      <c r="I2" s="54" t="s">
        <v>60</v>
      </c>
      <c r="J2" s="3" t="s">
        <v>61</v>
      </c>
      <c r="K2" s="3" t="s">
        <v>87</v>
      </c>
    </row>
    <row r="3" spans="1:12" ht="14.25" customHeight="1" x14ac:dyDescent="0.3">
      <c r="A3" s="3" t="s">
        <v>88</v>
      </c>
      <c r="B3" s="3" t="s">
        <v>89</v>
      </c>
      <c r="D3" s="3" t="s">
        <v>90</v>
      </c>
      <c r="E3" s="3" t="s">
        <v>91</v>
      </c>
      <c r="I3" s="55" t="s">
        <v>70</v>
      </c>
      <c r="J3" s="3" t="s">
        <v>71</v>
      </c>
      <c r="K3" s="3" t="s">
        <v>92</v>
      </c>
    </row>
    <row r="4" spans="1:12" ht="14.25" customHeight="1" x14ac:dyDescent="0.3">
      <c r="A4" s="3" t="s">
        <v>93</v>
      </c>
      <c r="B4" s="3" t="s">
        <v>94</v>
      </c>
      <c r="D4" s="3" t="s">
        <v>95</v>
      </c>
      <c r="E4" s="3" t="s">
        <v>91</v>
      </c>
      <c r="I4" s="56" t="s">
        <v>72</v>
      </c>
      <c r="J4" s="3" t="s">
        <v>73</v>
      </c>
      <c r="K4" s="3" t="s">
        <v>96</v>
      </c>
    </row>
    <row r="5" spans="1:12" ht="14.25" customHeight="1" x14ac:dyDescent="0.3">
      <c r="A5" s="3" t="s">
        <v>57</v>
      </c>
      <c r="B5" s="3" t="s">
        <v>97</v>
      </c>
      <c r="D5" s="3" t="s">
        <v>98</v>
      </c>
      <c r="E5" s="3" t="s">
        <v>97</v>
      </c>
      <c r="I5" s="55" t="s">
        <v>75</v>
      </c>
      <c r="J5" s="3" t="s">
        <v>76</v>
      </c>
      <c r="K5" s="3" t="s">
        <v>99</v>
      </c>
      <c r="L5" s="3" t="s">
        <v>100</v>
      </c>
    </row>
    <row r="6" spans="1:12" ht="14.25" customHeight="1" x14ac:dyDescent="0.3">
      <c r="A6" s="3" t="s">
        <v>101</v>
      </c>
      <c r="B6" s="3" t="s">
        <v>102</v>
      </c>
      <c r="D6" s="3" t="s">
        <v>103</v>
      </c>
      <c r="E6" s="3" t="s">
        <v>104</v>
      </c>
      <c r="I6" s="55" t="s">
        <v>78</v>
      </c>
      <c r="J6" s="3" t="s">
        <v>79</v>
      </c>
      <c r="K6" s="3" t="s">
        <v>105</v>
      </c>
    </row>
    <row r="7" spans="1:12" ht="14.25" customHeight="1" x14ac:dyDescent="0.3">
      <c r="A7" s="3" t="s">
        <v>106</v>
      </c>
      <c r="B7" s="3" t="s">
        <v>58</v>
      </c>
      <c r="D7" s="3" t="s">
        <v>107</v>
      </c>
      <c r="E7" s="3" t="s">
        <v>108</v>
      </c>
      <c r="I7" s="55" t="s">
        <v>80</v>
      </c>
      <c r="J7" s="57" t="s">
        <v>81</v>
      </c>
      <c r="K7" s="57" t="s">
        <v>109</v>
      </c>
    </row>
    <row r="8" spans="1:12" ht="14.25" customHeight="1" x14ac:dyDescent="0.3">
      <c r="D8" s="3" t="s">
        <v>110</v>
      </c>
      <c r="E8" s="3" t="s">
        <v>91</v>
      </c>
      <c r="I8" s="58" t="s">
        <v>83</v>
      </c>
      <c r="J8" s="3" t="s">
        <v>84</v>
      </c>
      <c r="K8" s="3" t="s">
        <v>111</v>
      </c>
      <c r="L8" s="3" t="s">
        <v>112</v>
      </c>
    </row>
    <row r="9" spans="1:12" ht="14.25" customHeight="1" x14ac:dyDescent="0.3">
      <c r="A9" s="3" t="s">
        <v>113</v>
      </c>
      <c r="D9" s="3" t="s">
        <v>114</v>
      </c>
      <c r="E9" s="3" t="s">
        <v>97</v>
      </c>
    </row>
    <row r="10" spans="1:12" ht="14.25" customHeight="1" x14ac:dyDescent="0.3">
      <c r="D10" s="3" t="s">
        <v>115</v>
      </c>
      <c r="E10" s="3" t="s">
        <v>97</v>
      </c>
    </row>
    <row r="11" spans="1:12" ht="14.25" customHeight="1" x14ac:dyDescent="0.3">
      <c r="A11" s="3" t="s">
        <v>116</v>
      </c>
      <c r="D11" s="3" t="s">
        <v>117</v>
      </c>
      <c r="E11" s="3" t="s">
        <v>104</v>
      </c>
    </row>
    <row r="12" spans="1:12" ht="14.25" customHeight="1" x14ac:dyDescent="0.3">
      <c r="A12" s="3" t="s">
        <v>118</v>
      </c>
      <c r="D12" s="3" t="s">
        <v>119</v>
      </c>
      <c r="E12" s="3" t="s">
        <v>108</v>
      </c>
    </row>
    <row r="13" spans="1:12" ht="14.25" customHeight="1" x14ac:dyDescent="0.3">
      <c r="D13" s="3" t="s">
        <v>120</v>
      </c>
      <c r="E13" s="3" t="s">
        <v>97</v>
      </c>
      <c r="I13" s="3" t="s">
        <v>121</v>
      </c>
    </row>
    <row r="14" spans="1:12" ht="14.25" customHeight="1" x14ac:dyDescent="0.3">
      <c r="D14" s="3" t="s">
        <v>122</v>
      </c>
      <c r="E14" s="3" t="s">
        <v>97</v>
      </c>
      <c r="I14" s="3" t="s">
        <v>123</v>
      </c>
    </row>
    <row r="15" spans="1:12" ht="14.25" customHeight="1" x14ac:dyDescent="0.3">
      <c r="D15" s="3" t="s">
        <v>124</v>
      </c>
      <c r="E15" s="3" t="s">
        <v>97</v>
      </c>
      <c r="I15" s="3" t="s">
        <v>125</v>
      </c>
    </row>
    <row r="16" spans="1:12" ht="14.25" customHeight="1" x14ac:dyDescent="0.3">
      <c r="A16" s="3" t="s">
        <v>77</v>
      </c>
      <c r="D16" s="3" t="s">
        <v>126</v>
      </c>
      <c r="E16" s="3" t="s">
        <v>104</v>
      </c>
      <c r="I16" s="3" t="s">
        <v>127</v>
      </c>
    </row>
    <row r="17" spans="1:5" ht="14.25" customHeight="1" x14ac:dyDescent="0.3">
      <c r="A17" s="3" t="s">
        <v>128</v>
      </c>
      <c r="D17" s="3" t="s">
        <v>129</v>
      </c>
      <c r="E17" s="3" t="s">
        <v>108</v>
      </c>
    </row>
    <row r="18" spans="1:5" ht="14.25" customHeight="1" x14ac:dyDescent="0.3">
      <c r="A18" s="3" t="s">
        <v>82</v>
      </c>
      <c r="D18" s="3" t="s">
        <v>130</v>
      </c>
      <c r="E18" s="3" t="s">
        <v>97</v>
      </c>
    </row>
    <row r="19" spans="1:5" ht="14.25" customHeight="1" x14ac:dyDescent="0.3">
      <c r="D19" s="3" t="s">
        <v>131</v>
      </c>
      <c r="E19" s="3" t="s">
        <v>97</v>
      </c>
    </row>
    <row r="20" spans="1:5" ht="14.25" customHeight="1" x14ac:dyDescent="0.3">
      <c r="D20" s="3" t="s">
        <v>132</v>
      </c>
      <c r="E20" s="3" t="s">
        <v>104</v>
      </c>
    </row>
    <row r="21" spans="1:5" ht="14.25" customHeight="1" x14ac:dyDescent="0.3">
      <c r="D21" s="3" t="s">
        <v>133</v>
      </c>
      <c r="E21" s="3" t="s">
        <v>104</v>
      </c>
    </row>
    <row r="22" spans="1:5" ht="14.25" customHeight="1" x14ac:dyDescent="0.3">
      <c r="D22" s="3" t="s">
        <v>134</v>
      </c>
      <c r="E22" s="3" t="s">
        <v>108</v>
      </c>
    </row>
    <row r="23" spans="1:5" ht="14.25" customHeight="1" x14ac:dyDescent="0.3">
      <c r="D23" s="3" t="s">
        <v>135</v>
      </c>
      <c r="E23" s="3" t="s">
        <v>104</v>
      </c>
    </row>
    <row r="24" spans="1:5" ht="14.25" customHeight="1" x14ac:dyDescent="0.3">
      <c r="D24" s="3" t="s">
        <v>136</v>
      </c>
      <c r="E24" s="3" t="s">
        <v>104</v>
      </c>
    </row>
    <row r="25" spans="1:5" ht="14.25" customHeight="1" x14ac:dyDescent="0.3">
      <c r="D25" s="3" t="s">
        <v>137</v>
      </c>
      <c r="E25" s="3" t="s">
        <v>104</v>
      </c>
    </row>
    <row r="26" spans="1:5" ht="14.25" customHeight="1" x14ac:dyDescent="0.3">
      <c r="D26" s="3" t="s">
        <v>138</v>
      </c>
      <c r="E26" s="3" t="s">
        <v>104</v>
      </c>
    </row>
    <row r="27" spans="1:5" ht="14.25" customHeight="1" x14ac:dyDescent="0.3">
      <c r="D27" s="3" t="s">
        <v>139</v>
      </c>
      <c r="E27" s="3" t="s">
        <v>108</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44" t="s">
        <v>140</v>
      </c>
      <c r="B1" s="145"/>
      <c r="C1" s="146"/>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3" t="s">
        <v>141</v>
      </c>
      <c r="C2" s="138"/>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142</v>
      </c>
      <c r="B3" s="143" t="s">
        <v>143</v>
      </c>
      <c r="C3" s="138"/>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144</v>
      </c>
      <c r="B4" s="143" t="s">
        <v>145</v>
      </c>
      <c r="C4" s="138"/>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146</v>
      </c>
      <c r="B5" s="140" t="s">
        <v>147</v>
      </c>
      <c r="C5" s="141"/>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148</v>
      </c>
      <c r="B6" s="142"/>
      <c r="C6" s="119"/>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149</v>
      </c>
      <c r="B7" s="142"/>
      <c r="C7" s="119"/>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150</v>
      </c>
      <c r="B8" s="147"/>
      <c r="C8" s="148"/>
      <c r="D8" s="3"/>
      <c r="E8" s="3"/>
      <c r="F8" s="3"/>
      <c r="G8" s="3"/>
      <c r="H8" s="3"/>
      <c r="I8" s="3"/>
      <c r="J8" s="3"/>
      <c r="K8" s="3"/>
      <c r="L8" s="3"/>
      <c r="M8" s="3"/>
      <c r="N8" s="3"/>
      <c r="O8" s="3"/>
      <c r="P8" s="3"/>
      <c r="Q8" s="3"/>
      <c r="R8" s="3"/>
      <c r="S8" s="3"/>
      <c r="T8" s="3"/>
      <c r="U8" s="3"/>
      <c r="V8" s="3"/>
      <c r="W8" s="3"/>
      <c r="X8" s="3"/>
      <c r="Y8" s="3"/>
      <c r="Z8" s="3"/>
    </row>
    <row r="9" spans="1:26" ht="24" customHeight="1" x14ac:dyDescent="0.3">
      <c r="A9" s="60" t="s">
        <v>151</v>
      </c>
      <c r="B9" s="143" t="s">
        <v>152</v>
      </c>
      <c r="C9" s="138"/>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153</v>
      </c>
      <c r="B10" s="143" t="s">
        <v>154</v>
      </c>
      <c r="C10" s="138"/>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155</v>
      </c>
      <c r="B11" s="139" t="s">
        <v>156</v>
      </c>
      <c r="C11" s="138"/>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21</v>
      </c>
      <c r="B12" s="139" t="s">
        <v>157</v>
      </c>
      <c r="C12" s="138"/>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158</v>
      </c>
      <c r="B13" s="139" t="s">
        <v>159</v>
      </c>
      <c r="C13" s="138"/>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41</v>
      </c>
      <c r="B14" s="139" t="s">
        <v>160</v>
      </c>
      <c r="C14" s="138"/>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42</v>
      </c>
      <c r="B15" s="139" t="s">
        <v>161</v>
      </c>
      <c r="C15" s="138"/>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43</v>
      </c>
      <c r="B16" s="139" t="s">
        <v>162</v>
      </c>
      <c r="C16" s="138"/>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163</v>
      </c>
      <c r="B17" s="139" t="s">
        <v>164</v>
      </c>
      <c r="C17" s="138"/>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165</v>
      </c>
      <c r="B18" s="139" t="s">
        <v>166</v>
      </c>
      <c r="C18" s="138"/>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34</v>
      </c>
      <c r="B19" s="140" t="s">
        <v>167</v>
      </c>
      <c r="C19" s="141"/>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35</v>
      </c>
      <c r="B20" s="142"/>
      <c r="C20" s="119"/>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36</v>
      </c>
      <c r="B21" s="142"/>
      <c r="C21" s="119"/>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39</v>
      </c>
      <c r="B22" s="143" t="s">
        <v>168</v>
      </c>
      <c r="C22" s="138"/>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40</v>
      </c>
      <c r="B23" s="139" t="s">
        <v>169</v>
      </c>
      <c r="C23" s="138"/>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77</v>
      </c>
      <c r="B24" s="137" t="s">
        <v>170</v>
      </c>
      <c r="C24" s="138"/>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171</v>
      </c>
      <c r="B25" s="139" t="s">
        <v>172</v>
      </c>
      <c r="C25" s="138"/>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173</v>
      </c>
      <c r="B26" s="137" t="s">
        <v>174</v>
      </c>
      <c r="C26" s="138"/>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175</v>
      </c>
      <c r="B27" s="137" t="s">
        <v>176</v>
      </c>
      <c r="C27" s="138"/>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44</v>
      </c>
      <c r="B28" s="137" t="s">
        <v>177</v>
      </c>
      <c r="C28" s="138"/>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45</v>
      </c>
      <c r="B29" s="137" t="s">
        <v>178</v>
      </c>
      <c r="C29" s="138"/>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46</v>
      </c>
      <c r="B30" s="137" t="s">
        <v>179</v>
      </c>
      <c r="C30" s="138"/>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47</v>
      </c>
      <c r="B31" s="137" t="s">
        <v>180</v>
      </c>
      <c r="C31" s="138"/>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181</v>
      </c>
      <c r="B32" s="137" t="s">
        <v>182</v>
      </c>
      <c r="C32" s="138"/>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183</v>
      </c>
      <c r="B33" s="137" t="s">
        <v>184</v>
      </c>
      <c r="C33" s="138"/>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A1:C1"/>
    <mergeCell ref="B2:C2"/>
    <mergeCell ref="B3:C3"/>
    <mergeCell ref="B4:C4"/>
    <mergeCell ref="B5:C8"/>
    <mergeCell ref="B9:C9"/>
    <mergeCell ref="B10:C10"/>
    <mergeCell ref="B11:C11"/>
    <mergeCell ref="B12:C12"/>
    <mergeCell ref="B13:C13"/>
    <mergeCell ref="B14:C14"/>
    <mergeCell ref="B15:C15"/>
    <mergeCell ref="B16:C16"/>
    <mergeCell ref="B17:C17"/>
    <mergeCell ref="B27:C27"/>
    <mergeCell ref="B33:C33"/>
    <mergeCell ref="B18:C18"/>
    <mergeCell ref="B19:C21"/>
    <mergeCell ref="B22:C22"/>
    <mergeCell ref="B23:C23"/>
    <mergeCell ref="B24:C24"/>
    <mergeCell ref="B25:C25"/>
    <mergeCell ref="B26:C26"/>
    <mergeCell ref="B28:C28"/>
    <mergeCell ref="B29:C29"/>
    <mergeCell ref="B30:C30"/>
    <mergeCell ref="B31:C31"/>
    <mergeCell ref="B32:C32"/>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185</v>
      </c>
      <c r="B1" s="155" t="s">
        <v>186</v>
      </c>
      <c r="C1" s="88"/>
      <c r="D1" s="88"/>
      <c r="E1" s="88"/>
      <c r="F1" s="89"/>
      <c r="G1" s="152" t="s">
        <v>187</v>
      </c>
      <c r="H1" s="89"/>
      <c r="I1" s="3"/>
      <c r="J1" s="3"/>
      <c r="K1" s="3"/>
      <c r="L1" s="3"/>
      <c r="M1" s="3"/>
      <c r="N1" s="3"/>
      <c r="O1" s="3"/>
      <c r="P1" s="3"/>
      <c r="Q1" s="3"/>
      <c r="R1" s="3"/>
      <c r="S1" s="3"/>
      <c r="T1" s="3"/>
      <c r="U1" s="3"/>
      <c r="V1" s="3"/>
      <c r="W1" s="3"/>
      <c r="X1" s="3"/>
      <c r="Y1" s="3"/>
      <c r="Z1" s="3"/>
    </row>
    <row r="2" spans="1:26" ht="14.25" customHeight="1" x14ac:dyDescent="0.3">
      <c r="A2" s="66">
        <v>1</v>
      </c>
      <c r="B2" s="153" t="s">
        <v>188</v>
      </c>
      <c r="C2" s="88"/>
      <c r="D2" s="88"/>
      <c r="E2" s="88"/>
      <c r="F2" s="89"/>
      <c r="G2" s="66"/>
      <c r="H2" s="66"/>
      <c r="I2" s="3"/>
      <c r="J2" s="3"/>
      <c r="K2" s="3"/>
      <c r="L2" s="3"/>
      <c r="M2" s="3"/>
      <c r="N2" s="3"/>
      <c r="O2" s="3"/>
      <c r="P2" s="3"/>
      <c r="Q2" s="3"/>
      <c r="R2" s="3">
        <v>1</v>
      </c>
      <c r="S2" s="3">
        <v>1</v>
      </c>
      <c r="T2" s="3"/>
      <c r="U2" s="3"/>
      <c r="V2" s="3"/>
      <c r="W2" s="3"/>
      <c r="X2" s="3"/>
      <c r="Y2" s="3"/>
      <c r="Z2" s="3"/>
    </row>
    <row r="3" spans="1:26" ht="14.25" customHeight="1" x14ac:dyDescent="0.3">
      <c r="A3" s="66">
        <v>2</v>
      </c>
      <c r="B3" s="153" t="s">
        <v>189</v>
      </c>
      <c r="C3" s="88"/>
      <c r="D3" s="88"/>
      <c r="E3" s="88"/>
      <c r="F3" s="89"/>
      <c r="G3" s="66"/>
      <c r="H3" s="66"/>
      <c r="I3" s="3"/>
      <c r="J3" s="3"/>
      <c r="K3" s="3"/>
      <c r="L3" s="3"/>
      <c r="M3" s="3"/>
      <c r="N3" s="3"/>
      <c r="O3" s="3"/>
      <c r="P3" s="3"/>
      <c r="Q3" s="3"/>
      <c r="R3" s="3">
        <v>1</v>
      </c>
      <c r="S3" s="3">
        <v>1</v>
      </c>
      <c r="T3" s="3"/>
      <c r="U3" s="3"/>
      <c r="V3" s="3"/>
      <c r="W3" s="3"/>
      <c r="X3" s="3"/>
      <c r="Y3" s="3"/>
      <c r="Z3" s="3"/>
    </row>
    <row r="4" spans="1:26" ht="14.25" customHeight="1" x14ac:dyDescent="0.3">
      <c r="A4" s="66">
        <v>3</v>
      </c>
      <c r="B4" s="153" t="s">
        <v>190</v>
      </c>
      <c r="C4" s="88"/>
      <c r="D4" s="88"/>
      <c r="E4" s="88"/>
      <c r="F4" s="89"/>
      <c r="G4" s="66"/>
      <c r="H4" s="66"/>
      <c r="I4" s="3"/>
      <c r="J4" s="3"/>
      <c r="K4" s="3"/>
      <c r="L4" s="3"/>
      <c r="M4" s="3"/>
      <c r="N4" s="3"/>
      <c r="O4" s="3"/>
      <c r="P4" s="3"/>
      <c r="Q4" s="3"/>
      <c r="R4" s="3">
        <v>1</v>
      </c>
      <c r="S4" s="3">
        <v>1</v>
      </c>
      <c r="T4" s="3"/>
      <c r="U4" s="3"/>
      <c r="V4" s="3"/>
      <c r="W4" s="3"/>
      <c r="X4" s="3"/>
      <c r="Y4" s="3"/>
      <c r="Z4" s="3"/>
    </row>
    <row r="5" spans="1:26" ht="14.25" customHeight="1" x14ac:dyDescent="0.3">
      <c r="A5" s="66">
        <v>4</v>
      </c>
      <c r="B5" s="153" t="s">
        <v>191</v>
      </c>
      <c r="C5" s="88"/>
      <c r="D5" s="88"/>
      <c r="E5" s="88"/>
      <c r="F5" s="89"/>
      <c r="G5" s="66"/>
      <c r="H5" s="66"/>
      <c r="I5" s="3"/>
      <c r="J5" s="3"/>
      <c r="K5" s="3"/>
      <c r="L5" s="3"/>
      <c r="M5" s="3"/>
      <c r="N5" s="3"/>
      <c r="O5" s="3"/>
      <c r="P5" s="3"/>
      <c r="Q5" s="3"/>
      <c r="R5" s="3">
        <v>1</v>
      </c>
      <c r="S5" s="3">
        <v>1</v>
      </c>
      <c r="T5" s="3"/>
      <c r="U5" s="3"/>
      <c r="V5" s="3"/>
      <c r="W5" s="3"/>
      <c r="X5" s="3"/>
      <c r="Y5" s="3"/>
      <c r="Z5" s="3"/>
    </row>
    <row r="6" spans="1:26" ht="14.25" customHeight="1" x14ac:dyDescent="0.3">
      <c r="A6" s="66">
        <v>5</v>
      </c>
      <c r="B6" s="153" t="s">
        <v>192</v>
      </c>
      <c r="C6" s="88"/>
      <c r="D6" s="88"/>
      <c r="E6" s="88"/>
      <c r="F6" s="89"/>
      <c r="G6" s="66"/>
      <c r="H6" s="66"/>
      <c r="I6" s="3"/>
      <c r="J6" s="3"/>
      <c r="K6" s="3"/>
      <c r="L6" s="3"/>
      <c r="M6" s="3"/>
      <c r="N6" s="3"/>
      <c r="O6" s="3"/>
      <c r="P6" s="3"/>
      <c r="Q6" s="3"/>
      <c r="R6" s="3">
        <v>1</v>
      </c>
      <c r="S6" s="3">
        <v>1</v>
      </c>
      <c r="T6" s="3"/>
      <c r="U6" s="3"/>
      <c r="V6" s="3"/>
      <c r="W6" s="3"/>
      <c r="X6" s="3"/>
      <c r="Y6" s="3"/>
      <c r="Z6" s="3"/>
    </row>
    <row r="7" spans="1:26" ht="14.25" customHeight="1" x14ac:dyDescent="0.3">
      <c r="A7" s="66">
        <v>6</v>
      </c>
      <c r="B7" s="153" t="s">
        <v>193</v>
      </c>
      <c r="C7" s="88"/>
      <c r="D7" s="88"/>
      <c r="E7" s="88"/>
      <c r="F7" s="89"/>
      <c r="G7" s="66"/>
      <c r="H7" s="66"/>
      <c r="I7" s="3"/>
      <c r="J7" s="3"/>
      <c r="K7" s="3"/>
      <c r="L7" s="3"/>
      <c r="M7" s="3"/>
      <c r="N7" s="3"/>
      <c r="O7" s="3"/>
      <c r="P7" s="3"/>
      <c r="Q7" s="3"/>
      <c r="R7" s="3">
        <v>1</v>
      </c>
      <c r="S7" s="3">
        <v>1</v>
      </c>
      <c r="T7" s="3"/>
      <c r="U7" s="3"/>
      <c r="V7" s="3"/>
      <c r="W7" s="3"/>
      <c r="X7" s="3"/>
      <c r="Y7" s="3"/>
      <c r="Z7" s="3"/>
    </row>
    <row r="8" spans="1:26" ht="14.25" customHeight="1" x14ac:dyDescent="0.3">
      <c r="A8" s="66">
        <v>7</v>
      </c>
      <c r="B8" s="153" t="s">
        <v>194</v>
      </c>
      <c r="C8" s="88"/>
      <c r="D8" s="88"/>
      <c r="E8" s="88"/>
      <c r="F8" s="89"/>
      <c r="G8" s="66"/>
      <c r="H8" s="66"/>
      <c r="I8" s="3"/>
      <c r="J8" s="3"/>
      <c r="K8" s="3"/>
      <c r="L8" s="3"/>
      <c r="M8" s="3"/>
      <c r="N8" s="3"/>
      <c r="O8" s="3"/>
      <c r="P8" s="3"/>
      <c r="Q8" s="3"/>
      <c r="R8" s="3">
        <v>1</v>
      </c>
      <c r="S8" s="3">
        <v>1</v>
      </c>
      <c r="T8" s="3"/>
      <c r="U8" s="3"/>
      <c r="V8" s="3"/>
      <c r="W8" s="3"/>
      <c r="X8" s="3"/>
      <c r="Y8" s="3"/>
      <c r="Z8" s="3"/>
    </row>
    <row r="9" spans="1:26" ht="30" customHeight="1" x14ac:dyDescent="0.3">
      <c r="A9" s="66">
        <v>8</v>
      </c>
      <c r="B9" s="154" t="s">
        <v>195</v>
      </c>
      <c r="C9" s="88"/>
      <c r="D9" s="88"/>
      <c r="E9" s="88"/>
      <c r="F9" s="89"/>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53" t="s">
        <v>196</v>
      </c>
      <c r="C10" s="88"/>
      <c r="D10" s="88"/>
      <c r="E10" s="88"/>
      <c r="F10" s="89"/>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3" t="s">
        <v>197</v>
      </c>
      <c r="C11" s="88"/>
      <c r="D11" s="88"/>
      <c r="E11" s="88"/>
      <c r="F11" s="89"/>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3" t="s">
        <v>198</v>
      </c>
      <c r="C12" s="88"/>
      <c r="D12" s="88"/>
      <c r="E12" s="88"/>
      <c r="F12" s="89"/>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3" t="s">
        <v>199</v>
      </c>
      <c r="C13" s="88"/>
      <c r="D13" s="88"/>
      <c r="E13" s="88"/>
      <c r="F13" s="89"/>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3" t="s">
        <v>200</v>
      </c>
      <c r="C14" s="88"/>
      <c r="D14" s="88"/>
      <c r="E14" s="88"/>
      <c r="F14" s="89"/>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3" t="s">
        <v>201</v>
      </c>
      <c r="C15" s="88"/>
      <c r="D15" s="88"/>
      <c r="E15" s="88"/>
      <c r="F15" s="89"/>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3" t="s">
        <v>202</v>
      </c>
      <c r="C16" s="88"/>
      <c r="D16" s="88"/>
      <c r="E16" s="88"/>
      <c r="F16" s="89"/>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3" t="s">
        <v>203</v>
      </c>
      <c r="C17" s="88"/>
      <c r="D17" s="88"/>
      <c r="E17" s="88"/>
      <c r="F17" s="89"/>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3" t="s">
        <v>204</v>
      </c>
      <c r="C18" s="88"/>
      <c r="D18" s="88"/>
      <c r="E18" s="88"/>
      <c r="F18" s="89"/>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3" t="s">
        <v>205</v>
      </c>
      <c r="C19" s="88"/>
      <c r="D19" s="88"/>
      <c r="E19" s="88"/>
      <c r="F19" s="89"/>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3" t="s">
        <v>206</v>
      </c>
      <c r="C20" s="88"/>
      <c r="D20" s="88"/>
      <c r="E20" s="88"/>
      <c r="F20" s="89"/>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49" t="s">
        <v>207</v>
      </c>
      <c r="B21" s="150"/>
      <c r="C21" s="150"/>
      <c r="D21" s="150"/>
      <c r="E21" s="150"/>
      <c r="F21" s="151"/>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49" t="s">
        <v>208</v>
      </c>
      <c r="B22" s="150"/>
      <c r="C22" s="150"/>
      <c r="D22" s="150"/>
      <c r="E22" s="150"/>
      <c r="F22" s="151"/>
      <c r="G22" s="3"/>
      <c r="H22" s="3"/>
      <c r="I22" s="3"/>
      <c r="J22" s="3"/>
      <c r="K22" s="3"/>
      <c r="L22" s="3"/>
      <c r="M22" s="3"/>
      <c r="N22" s="3"/>
      <c r="O22" s="3"/>
      <c r="P22" s="3"/>
      <c r="Q22" s="3"/>
      <c r="R22" s="3"/>
      <c r="S22" s="3"/>
      <c r="T22" s="3"/>
      <c r="U22" s="3"/>
      <c r="V22" s="3"/>
      <c r="W22" s="3"/>
      <c r="X22" s="3"/>
      <c r="Y22" s="3"/>
      <c r="Z22" s="3"/>
    </row>
    <row r="23" spans="1:26" ht="14.25" customHeight="1" x14ac:dyDescent="0.3">
      <c r="A23" s="149" t="s">
        <v>209</v>
      </c>
      <c r="B23" s="150"/>
      <c r="C23" s="150"/>
      <c r="D23" s="150"/>
      <c r="E23" s="150"/>
      <c r="F23" s="151"/>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185</v>
      </c>
      <c r="B27" s="155" t="s">
        <v>186</v>
      </c>
      <c r="C27" s="88"/>
      <c r="D27" s="88"/>
      <c r="E27" s="88"/>
      <c r="F27" s="89"/>
      <c r="G27" s="152" t="s">
        <v>187</v>
      </c>
      <c r="H27" s="89"/>
      <c r="I27" s="3"/>
      <c r="J27" s="3"/>
      <c r="K27" s="3"/>
      <c r="L27" s="3"/>
      <c r="M27" s="3"/>
      <c r="N27" s="3"/>
      <c r="O27" s="3"/>
      <c r="P27" s="3"/>
      <c r="Q27" s="3"/>
      <c r="R27" s="3"/>
      <c r="S27" s="3"/>
      <c r="T27" s="3"/>
      <c r="U27" s="3"/>
      <c r="V27" s="3"/>
      <c r="W27" s="3"/>
      <c r="X27" s="3"/>
      <c r="Y27" s="3"/>
      <c r="Z27" s="3"/>
    </row>
    <row r="28" spans="1:26" ht="14.25" customHeight="1" x14ac:dyDescent="0.3">
      <c r="A28" s="66">
        <v>1</v>
      </c>
      <c r="B28" s="153" t="s">
        <v>188</v>
      </c>
      <c r="C28" s="88"/>
      <c r="D28" s="88"/>
      <c r="E28" s="88"/>
      <c r="F28" s="89"/>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3" t="s">
        <v>189</v>
      </c>
      <c r="C29" s="88"/>
      <c r="D29" s="88"/>
      <c r="E29" s="88"/>
      <c r="F29" s="89"/>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3" t="s">
        <v>190</v>
      </c>
      <c r="C30" s="88"/>
      <c r="D30" s="88"/>
      <c r="E30" s="88"/>
      <c r="F30" s="89"/>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3" t="s">
        <v>191</v>
      </c>
      <c r="C31" s="88"/>
      <c r="D31" s="88"/>
      <c r="E31" s="88"/>
      <c r="F31" s="89"/>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3" t="s">
        <v>192</v>
      </c>
      <c r="C32" s="88"/>
      <c r="D32" s="88"/>
      <c r="E32" s="88"/>
      <c r="F32" s="89"/>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3" t="s">
        <v>193</v>
      </c>
      <c r="C33" s="88"/>
      <c r="D33" s="88"/>
      <c r="E33" s="88"/>
      <c r="F33" s="89"/>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3" t="s">
        <v>194</v>
      </c>
      <c r="C34" s="88"/>
      <c r="D34" s="88"/>
      <c r="E34" s="88"/>
      <c r="F34" s="89"/>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4" t="s">
        <v>195</v>
      </c>
      <c r="C35" s="88"/>
      <c r="D35" s="88"/>
      <c r="E35" s="88"/>
      <c r="F35" s="89"/>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3" t="s">
        <v>196</v>
      </c>
      <c r="C36" s="88"/>
      <c r="D36" s="88"/>
      <c r="E36" s="88"/>
      <c r="F36" s="89"/>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3" t="s">
        <v>197</v>
      </c>
      <c r="C37" s="88"/>
      <c r="D37" s="88"/>
      <c r="E37" s="88"/>
      <c r="F37" s="89"/>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3" t="s">
        <v>198</v>
      </c>
      <c r="C38" s="88"/>
      <c r="D38" s="88"/>
      <c r="E38" s="88"/>
      <c r="F38" s="89"/>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3" t="s">
        <v>199</v>
      </c>
      <c r="C39" s="88"/>
      <c r="D39" s="88"/>
      <c r="E39" s="88"/>
      <c r="F39" s="89"/>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3" t="s">
        <v>200</v>
      </c>
      <c r="C40" s="88"/>
      <c r="D40" s="88"/>
      <c r="E40" s="88"/>
      <c r="F40" s="89"/>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3" t="s">
        <v>201</v>
      </c>
      <c r="C41" s="88"/>
      <c r="D41" s="88"/>
      <c r="E41" s="88"/>
      <c r="F41" s="89"/>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3" t="s">
        <v>202</v>
      </c>
      <c r="C42" s="88"/>
      <c r="D42" s="88"/>
      <c r="E42" s="88"/>
      <c r="F42" s="89"/>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3" t="s">
        <v>203</v>
      </c>
      <c r="C43" s="88"/>
      <c r="D43" s="88"/>
      <c r="E43" s="88"/>
      <c r="F43" s="89"/>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3" t="s">
        <v>204</v>
      </c>
      <c r="C44" s="88"/>
      <c r="D44" s="88"/>
      <c r="E44" s="88"/>
      <c r="F44" s="89"/>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3" t="s">
        <v>205</v>
      </c>
      <c r="C45" s="88"/>
      <c r="D45" s="88"/>
      <c r="E45" s="88"/>
      <c r="F45" s="89"/>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3" t="s">
        <v>206</v>
      </c>
      <c r="C46" s="88"/>
      <c r="D46" s="88"/>
      <c r="E46" s="88"/>
      <c r="F46" s="89"/>
      <c r="G46" s="66"/>
      <c r="H46" s="66"/>
      <c r="I46" s="3"/>
      <c r="J46" s="3"/>
      <c r="K46" s="3"/>
      <c r="L46" s="3"/>
      <c r="M46" s="3"/>
      <c r="N46" s="3"/>
      <c r="O46" s="3"/>
      <c r="P46" s="3"/>
      <c r="Q46" s="3"/>
      <c r="R46" s="3"/>
      <c r="S46" s="3"/>
      <c r="T46" s="3"/>
      <c r="U46" s="3"/>
      <c r="V46" s="3"/>
      <c r="W46" s="3"/>
      <c r="X46" s="3"/>
      <c r="Y46" s="3"/>
      <c r="Z46" s="3"/>
    </row>
    <row r="47" spans="1:26" ht="14.25" customHeight="1" x14ac:dyDescent="0.3">
      <c r="A47" s="149" t="s">
        <v>207</v>
      </c>
      <c r="B47" s="150"/>
      <c r="C47" s="150"/>
      <c r="D47" s="150"/>
      <c r="E47" s="150"/>
      <c r="F47" s="151"/>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49" t="s">
        <v>208</v>
      </c>
      <c r="B48" s="150"/>
      <c r="C48" s="150"/>
      <c r="D48" s="150"/>
      <c r="E48" s="150"/>
      <c r="F48" s="151"/>
      <c r="G48" s="3"/>
      <c r="H48" s="3"/>
      <c r="I48" s="3"/>
      <c r="J48" s="3"/>
      <c r="K48" s="3"/>
      <c r="L48" s="3"/>
      <c r="M48" s="3"/>
      <c r="N48" s="3"/>
      <c r="O48" s="3"/>
      <c r="P48" s="3"/>
      <c r="Q48" s="3"/>
      <c r="R48" s="3"/>
      <c r="S48" s="3"/>
      <c r="T48" s="3"/>
      <c r="U48" s="3"/>
      <c r="V48" s="3"/>
      <c r="W48" s="3"/>
      <c r="X48" s="3"/>
      <c r="Y48" s="3"/>
      <c r="Z48" s="3"/>
    </row>
    <row r="49" spans="1:26" ht="14.25" customHeight="1" x14ac:dyDescent="0.3">
      <c r="A49" s="149" t="s">
        <v>209</v>
      </c>
      <c r="B49" s="150"/>
      <c r="C49" s="150"/>
      <c r="D49" s="150"/>
      <c r="E49" s="150"/>
      <c r="F49" s="151"/>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185</v>
      </c>
      <c r="B54" s="155" t="s">
        <v>186</v>
      </c>
      <c r="C54" s="88"/>
      <c r="D54" s="88"/>
      <c r="E54" s="88"/>
      <c r="F54" s="89"/>
      <c r="G54" s="152" t="s">
        <v>187</v>
      </c>
      <c r="H54" s="89"/>
      <c r="I54" s="3"/>
      <c r="J54" s="3"/>
      <c r="K54" s="3"/>
      <c r="L54" s="3"/>
      <c r="M54" s="3"/>
      <c r="N54" s="3"/>
      <c r="O54" s="3"/>
      <c r="P54" s="3"/>
      <c r="Q54" s="3"/>
      <c r="R54" s="3"/>
      <c r="S54" s="3"/>
      <c r="T54" s="3"/>
      <c r="U54" s="3"/>
      <c r="V54" s="3"/>
      <c r="W54" s="3"/>
      <c r="X54" s="3"/>
      <c r="Y54" s="3"/>
      <c r="Z54" s="3"/>
    </row>
    <row r="55" spans="1:26" ht="14.25" customHeight="1" x14ac:dyDescent="0.3">
      <c r="A55" s="66">
        <v>1</v>
      </c>
      <c r="B55" s="153" t="s">
        <v>188</v>
      </c>
      <c r="C55" s="88"/>
      <c r="D55" s="88"/>
      <c r="E55" s="88"/>
      <c r="F55" s="89"/>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3" t="s">
        <v>189</v>
      </c>
      <c r="C56" s="88"/>
      <c r="D56" s="88"/>
      <c r="E56" s="88"/>
      <c r="F56" s="89"/>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3" t="s">
        <v>190</v>
      </c>
      <c r="C57" s="88"/>
      <c r="D57" s="88"/>
      <c r="E57" s="88"/>
      <c r="F57" s="89"/>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3" t="s">
        <v>191</v>
      </c>
      <c r="C58" s="88"/>
      <c r="D58" s="88"/>
      <c r="E58" s="88"/>
      <c r="F58" s="89"/>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3" t="s">
        <v>192</v>
      </c>
      <c r="C59" s="88"/>
      <c r="D59" s="88"/>
      <c r="E59" s="88"/>
      <c r="F59" s="89"/>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3" t="s">
        <v>193</v>
      </c>
      <c r="C60" s="88"/>
      <c r="D60" s="88"/>
      <c r="E60" s="88"/>
      <c r="F60" s="89"/>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3" t="s">
        <v>194</v>
      </c>
      <c r="C61" s="88"/>
      <c r="D61" s="88"/>
      <c r="E61" s="88"/>
      <c r="F61" s="89"/>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4" t="s">
        <v>195</v>
      </c>
      <c r="C62" s="88"/>
      <c r="D62" s="88"/>
      <c r="E62" s="88"/>
      <c r="F62" s="89"/>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3" t="s">
        <v>196</v>
      </c>
      <c r="C63" s="88"/>
      <c r="D63" s="88"/>
      <c r="E63" s="88"/>
      <c r="F63" s="89"/>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3" t="s">
        <v>197</v>
      </c>
      <c r="C64" s="88"/>
      <c r="D64" s="88"/>
      <c r="E64" s="88"/>
      <c r="F64" s="89"/>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3" t="s">
        <v>198</v>
      </c>
      <c r="C65" s="88"/>
      <c r="D65" s="88"/>
      <c r="E65" s="88"/>
      <c r="F65" s="89"/>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3" t="s">
        <v>199</v>
      </c>
      <c r="C66" s="88"/>
      <c r="D66" s="88"/>
      <c r="E66" s="88"/>
      <c r="F66" s="89"/>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3" t="s">
        <v>200</v>
      </c>
      <c r="C67" s="88"/>
      <c r="D67" s="88"/>
      <c r="E67" s="88"/>
      <c r="F67" s="89"/>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3" t="s">
        <v>201</v>
      </c>
      <c r="C68" s="88"/>
      <c r="D68" s="88"/>
      <c r="E68" s="88"/>
      <c r="F68" s="89"/>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3" t="s">
        <v>202</v>
      </c>
      <c r="C69" s="88"/>
      <c r="D69" s="88"/>
      <c r="E69" s="88"/>
      <c r="F69" s="89"/>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3" t="s">
        <v>203</v>
      </c>
      <c r="C70" s="88"/>
      <c r="D70" s="88"/>
      <c r="E70" s="88"/>
      <c r="F70" s="89"/>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3" t="s">
        <v>204</v>
      </c>
      <c r="C71" s="88"/>
      <c r="D71" s="88"/>
      <c r="E71" s="88"/>
      <c r="F71" s="89"/>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3" t="s">
        <v>205</v>
      </c>
      <c r="C72" s="88"/>
      <c r="D72" s="88"/>
      <c r="E72" s="88"/>
      <c r="F72" s="89"/>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3" t="s">
        <v>206</v>
      </c>
      <c r="C73" s="88"/>
      <c r="D73" s="88"/>
      <c r="E73" s="88"/>
      <c r="F73" s="89"/>
      <c r="G73" s="66"/>
      <c r="H73" s="66"/>
      <c r="I73" s="3"/>
      <c r="J73" s="3"/>
      <c r="K73" s="3"/>
      <c r="L73" s="3"/>
      <c r="M73" s="3"/>
      <c r="N73" s="3"/>
      <c r="O73" s="3"/>
      <c r="P73" s="3"/>
      <c r="Q73" s="3"/>
      <c r="R73" s="3"/>
      <c r="S73" s="3"/>
      <c r="T73" s="3"/>
      <c r="U73" s="3"/>
      <c r="V73" s="3"/>
      <c r="W73" s="3"/>
      <c r="X73" s="3"/>
      <c r="Y73" s="3"/>
      <c r="Z73" s="3"/>
    </row>
    <row r="74" spans="1:26" ht="14.25" customHeight="1" x14ac:dyDescent="0.3">
      <c r="A74" s="149" t="s">
        <v>207</v>
      </c>
      <c r="B74" s="150"/>
      <c r="C74" s="150"/>
      <c r="D74" s="150"/>
      <c r="E74" s="150"/>
      <c r="F74" s="151"/>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49" t="s">
        <v>208</v>
      </c>
      <c r="B75" s="150"/>
      <c r="C75" s="150"/>
      <c r="D75" s="150"/>
      <c r="E75" s="150"/>
      <c r="F75" s="151"/>
      <c r="G75" s="3"/>
      <c r="H75" s="3"/>
      <c r="I75" s="3"/>
      <c r="J75" s="3"/>
      <c r="K75" s="3"/>
      <c r="L75" s="3"/>
      <c r="M75" s="3"/>
      <c r="N75" s="3"/>
      <c r="O75" s="3"/>
      <c r="P75" s="3"/>
      <c r="Q75" s="3"/>
      <c r="R75" s="3"/>
      <c r="S75" s="3"/>
      <c r="T75" s="3"/>
      <c r="U75" s="3"/>
      <c r="V75" s="3"/>
      <c r="W75" s="3"/>
      <c r="X75" s="3"/>
      <c r="Y75" s="3"/>
      <c r="Z75" s="3"/>
    </row>
    <row r="76" spans="1:26" ht="14.25" customHeight="1" x14ac:dyDescent="0.3">
      <c r="A76" s="149" t="s">
        <v>209</v>
      </c>
      <c r="B76" s="150"/>
      <c r="C76" s="150"/>
      <c r="D76" s="150"/>
      <c r="E76" s="150"/>
      <c r="F76" s="151"/>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B55:F55"/>
    <mergeCell ref="B56:F56"/>
    <mergeCell ref="B57:F57"/>
    <mergeCell ref="B58:F58"/>
    <mergeCell ref="B59:F59"/>
    <mergeCell ref="B60:F60"/>
    <mergeCell ref="B61:F61"/>
    <mergeCell ref="B62:F62"/>
    <mergeCell ref="B63:F63"/>
    <mergeCell ref="B64:F64"/>
    <mergeCell ref="B65:F65"/>
    <mergeCell ref="B66:F66"/>
    <mergeCell ref="B67:F67"/>
    <mergeCell ref="A75:F75"/>
    <mergeCell ref="A76:F76"/>
    <mergeCell ref="B68:F68"/>
    <mergeCell ref="B69:F69"/>
    <mergeCell ref="B70:F70"/>
    <mergeCell ref="B71:F71"/>
    <mergeCell ref="B72:F72"/>
    <mergeCell ref="B73:F73"/>
    <mergeCell ref="A74:F74"/>
    <mergeCell ref="B1:F1"/>
    <mergeCell ref="G1:H1"/>
    <mergeCell ref="B2:F2"/>
    <mergeCell ref="B3:F3"/>
    <mergeCell ref="B4:F4"/>
    <mergeCell ref="B5:F5"/>
    <mergeCell ref="B6:F6"/>
    <mergeCell ref="B7:F7"/>
    <mergeCell ref="B8:F8"/>
    <mergeCell ref="B9:F9"/>
    <mergeCell ref="B10:F10"/>
    <mergeCell ref="B11:F11"/>
    <mergeCell ref="B12:F12"/>
    <mergeCell ref="B13:F13"/>
    <mergeCell ref="B14:F14"/>
    <mergeCell ref="B15:F15"/>
    <mergeCell ref="B16:F16"/>
    <mergeCell ref="B17:F17"/>
    <mergeCell ref="B18:F18"/>
    <mergeCell ref="B19:F19"/>
    <mergeCell ref="B20:F20"/>
    <mergeCell ref="A21:F21"/>
    <mergeCell ref="A22:F22"/>
    <mergeCell ref="A23:F23"/>
    <mergeCell ref="B27:F27"/>
    <mergeCell ref="G27:H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A47:F47"/>
    <mergeCell ref="A48:F48"/>
    <mergeCell ref="A49:F49"/>
    <mergeCell ref="G54:H54"/>
    <mergeCell ref="B42:F42"/>
    <mergeCell ref="B43:F43"/>
    <mergeCell ref="B44:F44"/>
    <mergeCell ref="B45:F45"/>
    <mergeCell ref="B46:F46"/>
    <mergeCell ref="B54:F5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2026-06-01T19:34:28Z</dcterms:modified>
</cp:coreProperties>
</file>