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Otros\"/>
    </mc:Choice>
  </mc:AlternateContent>
  <xr:revisionPtr revIDLastSave="0" documentId="8_{C71660B6-2C47-4111-9FE2-134C05EB5DC8}"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zWxuEHct6aDKTEeleXqEi6TjIIq59xILCG/BbNIde0="/>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I14" i="1"/>
  <c r="H14" i="1"/>
  <c r="Q17" i="1" l="1"/>
  <c r="R14" i="1" s="1"/>
  <c r="S14" i="1" s="1"/>
  <c r="T14" i="1" s="1"/>
  <c r="P14" i="1"/>
</calcChain>
</file>

<file path=xl/sharedStrings.xml><?xml version="1.0" encoding="utf-8"?>
<sst xmlns="http://schemas.openxmlformats.org/spreadsheetml/2006/main" count="331" uniqueCount="205">
  <si>
    <t>MAPA DE RIESGOS</t>
  </si>
  <si>
    <t xml:space="preserve">Código: </t>
  </si>
  <si>
    <t>PE01-FO-002</t>
  </si>
  <si>
    <t>Versión:</t>
  </si>
  <si>
    <t>Fecha:</t>
  </si>
  <si>
    <t>PROCESO</t>
  </si>
  <si>
    <t xml:space="preserve">Gestión de Recursos Físicos </t>
  </si>
  <si>
    <t>OBJETIVO DEL PROCESO</t>
  </si>
  <si>
    <t>Gestionar y administrar los recursos destinados a la construcción, mantenimiento, aseo de instalaciones, suministro de bienes y mobiliario de la entidad; efectuar la supervisión, el control de las intervenciones en la infraesctrura fija y semiestacionaria, conforme a las normas vigentes; realizando la custodia, administración y protección del inventario de bienes muebles e inmuebles a cargo o de propiedad del Instituto para apoyar el desarrollo de las actividades encaminadas al cumplimiento de su misión.</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</si>
  <si>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</si>
  <si>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</si>
  <si>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</si>
  <si>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</si>
  <si>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</si>
  <si>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La custodia y administración de los inventarios de bienes muebles, control administrativo, consumo y bienes inmuebles del IPES.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</si>
  <si>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</si>
  <si>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</si>
  <si>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</si>
  <si>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</si>
  <si>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</si>
  <si>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</si>
  <si>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</si>
  <si>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</si>
  <si>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</si>
  <si>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</si>
  <si>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</si>
  <si>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</si>
  <si>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</si>
  <si>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</si>
  <si>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</si>
  <si>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</si>
  <si>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</si>
  <si>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</si>
  <si>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</si>
  <si>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</si>
  <si>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</si>
  <si>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</si>
  <si>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</si>
  <si>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</si>
  <si>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</si>
  <si>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</si>
  <si>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</si>
  <si>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</si>
  <si>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</si>
  <si>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</si>
  <si>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</si>
  <si>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</si>
  <si>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</si>
  <si>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</si>
  <si>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La pérdida, extravío o 
hurto de bienes 
muebles de la entidad. </t>
  </si>
  <si>
    <t xml:space="preserve">A causa de la omisión en la aplicación del 
procedimiento para el ingreso y salida de 
bienes del almacén </t>
  </si>
  <si>
    <t xml:space="preserve">Posibilidad de efecto
dañoso sobre bienes públicos dentro del inventario del IPES </t>
  </si>
  <si>
    <t>1. Detrimento patrimonial o pérdida de recursos económicos. 
2. Investigaciones penales, fiscales y disciplinarias.</t>
  </si>
  <si>
    <t>BAJA</t>
  </si>
  <si>
    <t>MAYOR</t>
  </si>
  <si>
    <t xml:space="preserve">
1.Realizar un inventario integral de todos lo bienes públicos en el instituto
Responsable: Almacenista general
periodicidad: anual
propósito: Revisar y verificar el estado y la existencia de los bienes asignados
evidencias: Informe con los resultados del inventario integral 
Observaciones o desviaciones: Reportes mensuales de los movimientos del inventario 
2.Realizar el control de los bienes mediante el formato de asignación de activos, en el cual se responsabiliza al cuentadante mediante su firma 
Responsable: Almacenista general
periodicidad: mensual 
propósito: Mantener actaulizado el inventario de la entidad
evidencias: Los formatos y reporte de Goobi
Observaciones o desviaciones:Al final del mes se realiza el reporte final del inventario 
3. Realizar una conciliación con el área contable sobre los inventarios del Instituto
Responsable: Almacenista general
periodicidad: mensual 
propósito: Realizar la armonización entre las cuentas contables y el inventario de la entidad, con el fin de controlar los ingresos de los bienes y generar las respectivas alertas
evidencias: Los formatos de la conciliación
Observaciones o desviaciones:Al final del mes se realiza el reporte final del inventario </t>
  </si>
  <si>
    <t>¿Existe un responsable asignado a la ejecución del control?</t>
  </si>
  <si>
    <t>ASIGNADO</t>
  </si>
  <si>
    <t>FUERTE (Siempre se Ejecuta)</t>
  </si>
  <si>
    <t>DIRECTAMENTE</t>
  </si>
  <si>
    <t>Informar mediante memorando al supervisor responsable de la pérdida, extravío o 
hurto de bienes 
muebles de la entidad.</t>
  </si>
  <si>
    <t>Durante el primer trimestre del 2026 se realizaron los registros pertinentes de altas, asignaciones, bajas, etc., de acuerdo con los datos reportados en el sistema de información del Instituto. Adicionalmente se realizaron los inventarios de:Datacenter, Kennedy, Veracruz, Centro de innovación Gastronómico, Mobiliarios Semiestacionarios y se está realizando el de quioscos.
Durante el primer trimestre de 2026 se realizaron 560 asignaciones de bienes muebles a cuentadantes asi: enero 300, febrero 128, marzo 57 y abril 75. De acuerdo con los datos del sistema de información del Instituto.
Se realizaron las conciliaciones entre contabilidad y Recursos Físicos correspondiente a los meses de enero a marzo de 2026.</t>
  </si>
  <si>
    <t>Durante el primer cuatrimestre del 2026 , se realizaron las actividades programadas por lo tanto no se materializó el riesgo.</t>
  </si>
  <si>
    <t xml:space="preserve">
La conciliación correspondiente al mes de abril está en proceso de elaboración porparte de contabilidad quien se rige a los plazos establecidos por la Contaduria General de la Nación.
</t>
  </si>
  <si>
    <t xml:space="preserve">Se evidencian los soportes relacionados con las actividades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</si>
  <si>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</si>
  <si>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</si>
  <si>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</si>
  <si>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</si>
  <si>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</si>
  <si>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</si>
  <si>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</si>
  <si>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</si>
  <si>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</si>
  <si>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</si>
  <si>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</si>
  <si>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</si>
  <si>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</si>
  <si>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</si>
  <si>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</si>
  <si>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</si>
  <si>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</si>
  <si>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</si>
  <si>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</si>
  <si>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</si>
  <si>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</si>
  <si>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</si>
  <si>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</si>
  <si>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</si>
  <si>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</si>
  <si>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</si>
  <si>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</si>
  <si>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</si>
  <si>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</si>
  <si>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</si>
  <si>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</si>
  <si>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</si>
  <si>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</si>
  <si>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</si>
  <si>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</si>
  <si>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</si>
  <si>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</si>
  <si>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</si>
  <si>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</si>
  <si>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</si>
  <si>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</si>
  <si>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</si>
  <si>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</si>
  <si>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</si>
  <si>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</si>
  <si>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</si>
  <si>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</si>
  <si>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</si>
  <si>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</si>
  <si>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</si>
  <si>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</si>
  <si>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</si>
  <si>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</si>
  <si>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</si>
  <si>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</si>
  <si>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</si>
  <si>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</si>
  <si>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</si>
  <si>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</si>
  <si>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</si>
  <si>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</si>
  <si>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</si>
  <si>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</si>
  <si>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</si>
  <si>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</si>
  <si>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</si>
  <si>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</si>
  <si>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</si>
  <si>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</si>
  <si>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</si>
  <si>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</si>
  <si>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</si>
  <si>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</si>
  <si>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</si>
  <si>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</si>
  <si>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</si>
  <si>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</si>
  <si>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</si>
  <si>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</si>
  <si>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</si>
  <si>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</si>
  <si>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</si>
  <si>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</si>
  <si>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</si>
  <si>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</si>
  <si>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</si>
  <si>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</si>
  <si>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</si>
  <si>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</si>
  <si>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</si>
  <si>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</si>
  <si>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</si>
  <si>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opcion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</si>
  <si>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</si>
  <si>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</si>
  <si>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</si>
  <si>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</si>
  <si>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</si>
  <si>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</si>
  <si>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</si>
  <si>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</si>
  <si>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</si>
  <si>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</si>
  <si>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</si>
  <si>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</si>
  <si>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</si>
  <si>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</si>
  <si>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</si>
  <si>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</si>
  <si>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</si>
  <si>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</si>
  <si>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</si>
  <si>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</si>
  <si>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</si>
  <si>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</si>
  <si>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</si>
  <si>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</si>
  <si>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</si>
  <si>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</si>
  <si>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</si>
  <si>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</si>
  <si>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</si>
  <si>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</si>
  <si>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</si>
  <si>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</si>
  <si>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</si>
  <si>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</si>
  <si>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</si>
  <si>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</si>
  <si>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</si>
  <si>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</si>
  <si>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</si>
  <si>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</si>
  <si>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</si>
  <si>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afirmativamente UNA a CINCO preguntas genera un impacto moderado </t>
  </si>
  <si>
    <t xml:space="preserve">Responder afirmativamente SEIS a ONCE preguntas genera un impacto mayor </t>
  </si>
  <si>
    <t>Responder afirmativamnete DOCE A DICECINUEVE preguntas genera un impacto catastrófico</t>
  </si>
  <si>
    <t>¿Afectar el cumplimiento de misión del sectro al que pertenece la entidad ?</t>
  </si>
  <si>
    <t xml:space="preserve">Responder afirmativamnete UNA a CINCO preguntas genera un impacto moderado </t>
  </si>
  <si>
    <t xml:space="preserve">Responder afirmativamnete SEIS a ONCE preguntas genera un impacto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</si>
</sst>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sz val="17"/>
      <color theme="1"/>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11">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FFFF00"/>
        <bgColor rgb="FFFFFF00"/>
      </patternFill>
    </fill>
    <fill>
      <patternFill patternType="solid">
        <fgColor rgb="FFCFE2F3"/>
        <bgColor rgb="FFCFE2F3"/>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6">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7" borderId="54" xfId="0" applyFont="1" applyFill="1" applyBorder="1" applyAlignment="1">
      <alignment horizontal="center" vertical="center" wrapText="1"/>
    </xf>
    <xf numFmtId="0" fontId="11" fillId="7" borderId="53" xfId="0" applyFont="1" applyFill="1" applyBorder="1" applyAlignment="1">
      <alignment horizontal="center" vertical="center" wrapText="1"/>
    </xf>
    <xf numFmtId="0" fontId="11" fillId="7"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9"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20" fillId="0" borderId="59" xfId="0" applyFont="1" applyBorder="1" applyAlignment="1">
      <alignment horizontal="left" vertical="top" wrapText="1"/>
    </xf>
    <xf numFmtId="0" fontId="20" fillId="0" borderId="63" xfId="0" applyFont="1" applyBorder="1" applyAlignment="1">
      <alignment horizontal="left" vertical="top" wrapText="1"/>
    </xf>
    <xf numFmtId="0" fontId="20" fillId="0" borderId="0" xfId="0" applyFont="1" applyAlignment="1">
      <alignment vertical="top" wrapText="1"/>
    </xf>
    <xf numFmtId="0" fontId="5" fillId="0" borderId="0" xfId="0" applyFont="1" applyAlignment="1">
      <alignment wrapText="1"/>
    </xf>
    <xf numFmtId="0" fontId="20" fillId="0" borderId="74" xfId="0" applyFont="1" applyBorder="1" applyAlignment="1">
      <alignment horizontal="left" vertical="top" wrapText="1"/>
    </xf>
    <xf numFmtId="0" fontId="22" fillId="0" borderId="8" xfId="0" applyFont="1" applyBorder="1" applyAlignment="1">
      <alignment vertical="center" wrapText="1"/>
    </xf>
    <xf numFmtId="0" fontId="22" fillId="0" borderId="56" xfId="0" applyFont="1" applyBorder="1" applyAlignment="1">
      <alignment vertical="center" wrapText="1"/>
    </xf>
    <xf numFmtId="0" fontId="22" fillId="0" borderId="84" xfId="0" applyFont="1" applyBorder="1" applyAlignment="1">
      <alignment vertical="center" wrapText="1"/>
    </xf>
    <xf numFmtId="0" fontId="5" fillId="0" borderId="0" xfId="0" applyFont="1" applyAlignment="1">
      <alignment vertical="center"/>
    </xf>
    <xf numFmtId="0" fontId="23" fillId="0" borderId="0" xfId="0" applyFont="1"/>
    <xf numFmtId="0" fontId="23"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8" fillId="0" borderId="67" xfId="0" applyFont="1" applyBorder="1" applyAlignment="1">
      <alignment horizontal="center" vertical="center" wrapText="1"/>
    </xf>
    <xf numFmtId="0" fontId="3" fillId="0" borderId="72" xfId="0" applyFont="1" applyBorder="1"/>
    <xf numFmtId="0" fontId="18" fillId="8" borderId="44"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8"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6"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10" borderId="62" xfId="0" applyFont="1" applyFill="1" applyBorder="1" applyAlignment="1">
      <alignment horizontal="left" vertical="center" wrapText="1"/>
    </xf>
    <xf numFmtId="0" fontId="3" fillId="0" borderId="68" xfId="0" applyFont="1" applyBorder="1"/>
    <xf numFmtId="0" fontId="19"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164"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17" fillId="0" borderId="62" xfId="0" applyFont="1" applyBorder="1" applyAlignment="1">
      <alignment horizontal="center" vertical="center" wrapText="1"/>
    </xf>
    <xf numFmtId="0" fontId="8" fillId="0" borderId="62" xfId="0" applyFont="1" applyBorder="1" applyAlignment="1">
      <alignment horizontal="center" vertical="center" wrapText="1"/>
    </xf>
    <xf numFmtId="0" fontId="21" fillId="3" borderId="75" xfId="0" applyFont="1" applyFill="1" applyBorder="1" applyAlignment="1">
      <alignment horizontal="center" wrapText="1"/>
    </xf>
    <xf numFmtId="0" fontId="3" fillId="0" borderId="76" xfId="0" applyFont="1" applyBorder="1"/>
    <xf numFmtId="0" fontId="3" fillId="0" borderId="77" xfId="0" applyFont="1" applyBorder="1"/>
    <xf numFmtId="0" fontId="23" fillId="0" borderId="28" xfId="0" applyFont="1" applyBorder="1" applyAlignment="1">
      <alignment horizontal="left" vertical="center" wrapText="1"/>
    </xf>
    <xf numFmtId="0" fontId="3" fillId="0" borderId="78" xfId="0" applyFont="1" applyBorder="1"/>
    <xf numFmtId="0" fontId="23"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3" fillId="0" borderId="28" xfId="0" applyFont="1" applyBorder="1" applyAlignment="1">
      <alignment horizontal="left" vertical="top" wrapText="1"/>
    </xf>
    <xf numFmtId="0" fontId="20"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5" workbookViewId="0">
      <selection activeCell="C11" sqref="C11:C1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9"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100"/>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101"/>
      <c r="E13" s="101"/>
      <c r="F13" s="9" t="s">
        <v>40</v>
      </c>
      <c r="G13" s="32" t="s">
        <v>41</v>
      </c>
      <c r="H13" s="33"/>
      <c r="I13" s="34" t="s">
        <v>42</v>
      </c>
      <c r="J13" s="120"/>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25">
        <v>1</v>
      </c>
      <c r="B14" s="126" t="s">
        <v>49</v>
      </c>
      <c r="C14" s="124" t="s">
        <v>50</v>
      </c>
      <c r="D14" s="124" t="s">
        <v>51</v>
      </c>
      <c r="E14" s="124" t="s">
        <v>52</v>
      </c>
      <c r="F14" s="96" t="s">
        <v>53</v>
      </c>
      <c r="G14" s="88" t="s">
        <v>54</v>
      </c>
      <c r="H14" s="122" t="str">
        <f>+CONCATENATE(F14," - ",G14)</f>
        <v>BAJA - MAYOR</v>
      </c>
      <c r="I14" s="123" t="str">
        <f>+VLOOKUP(H14,Datos!D3:E27,2,FALSE)</f>
        <v>ALTO</v>
      </c>
      <c r="J14" s="124"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1" t="s">
        <v>60</v>
      </c>
      <c r="V14" s="44"/>
      <c r="W14" s="133">
        <v>46157</v>
      </c>
      <c r="X14" s="134" t="s">
        <v>61</v>
      </c>
      <c r="Y14" s="134" t="s">
        <v>62</v>
      </c>
      <c r="Z14" s="135" t="s">
        <v>63</v>
      </c>
      <c r="AA14" s="10"/>
      <c r="AB14" s="134" t="s">
        <v>64</v>
      </c>
      <c r="AC14" s="136"/>
      <c r="AD14" s="10"/>
      <c r="AE14" s="10"/>
      <c r="AF14" s="10"/>
    </row>
    <row r="15" spans="1:49" ht="120" customHeight="1" x14ac:dyDescent="0.3">
      <c r="A15" s="97"/>
      <c r="B15" s="105"/>
      <c r="C15" s="105"/>
      <c r="D15" s="105"/>
      <c r="E15" s="105"/>
      <c r="F15" s="97"/>
      <c r="G15" s="105"/>
      <c r="H15" s="105"/>
      <c r="I15" s="105"/>
      <c r="J15" s="105"/>
      <c r="K15" s="45" t="s">
        <v>65</v>
      </c>
      <c r="L15" s="46" t="s">
        <v>66</v>
      </c>
      <c r="M15" s="47">
        <f>IF(L15="ADECUADO",15,IF(L15="INADECUADO",0,""))</f>
        <v>15</v>
      </c>
      <c r="N15" s="103"/>
      <c r="O15" s="105"/>
      <c r="P15" s="105"/>
      <c r="Q15" s="87"/>
      <c r="R15" s="105"/>
      <c r="S15" s="105"/>
      <c r="T15" s="105"/>
      <c r="U15" s="132"/>
      <c r="V15" s="44"/>
      <c r="W15" s="105"/>
      <c r="X15" s="105"/>
      <c r="Y15" s="105"/>
      <c r="Z15" s="132"/>
      <c r="AA15" s="10"/>
      <c r="AB15" s="105"/>
      <c r="AC15" s="132"/>
      <c r="AD15" s="10"/>
      <c r="AE15" s="10"/>
      <c r="AF15" s="10"/>
    </row>
    <row r="16" spans="1:49" ht="120" customHeight="1" x14ac:dyDescent="0.3">
      <c r="A16" s="97"/>
      <c r="B16" s="105"/>
      <c r="C16" s="105"/>
      <c r="D16" s="105"/>
      <c r="E16" s="105"/>
      <c r="F16" s="97"/>
      <c r="G16" s="105"/>
      <c r="H16" s="105"/>
      <c r="I16" s="105"/>
      <c r="J16" s="105"/>
      <c r="K16" s="48" t="s">
        <v>67</v>
      </c>
      <c r="L16" s="46" t="s">
        <v>68</v>
      </c>
      <c r="M16" s="47">
        <f>IF(L16="OPORTUNA",15,IF(L16="INOPORTUNA",0,""))</f>
        <v>15</v>
      </c>
      <c r="N16" s="103"/>
      <c r="O16" s="105"/>
      <c r="P16" s="87"/>
      <c r="Q16" s="49" t="s">
        <v>69</v>
      </c>
      <c r="R16" s="105"/>
      <c r="S16" s="105"/>
      <c r="T16" s="105"/>
      <c r="U16" s="132"/>
      <c r="V16" s="44"/>
      <c r="W16" s="105"/>
      <c r="X16" s="105"/>
      <c r="Y16" s="105"/>
      <c r="Z16" s="132"/>
      <c r="AA16" s="10"/>
      <c r="AB16" s="105"/>
      <c r="AC16" s="132"/>
      <c r="AD16" s="10"/>
      <c r="AE16" s="10"/>
      <c r="AF16" s="10"/>
    </row>
    <row r="17" spans="1:32" ht="100.5" customHeight="1" x14ac:dyDescent="0.3">
      <c r="A17" s="97"/>
      <c r="B17" s="105"/>
      <c r="C17" s="105"/>
      <c r="D17" s="105"/>
      <c r="E17" s="105"/>
      <c r="F17" s="97"/>
      <c r="G17" s="105"/>
      <c r="H17" s="105"/>
      <c r="I17" s="105"/>
      <c r="J17" s="105"/>
      <c r="K17" s="45" t="s">
        <v>70</v>
      </c>
      <c r="L17" s="46" t="s">
        <v>71</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72</v>
      </c>
      <c r="V17" s="50"/>
      <c r="W17" s="105"/>
      <c r="X17" s="105"/>
      <c r="Y17" s="105"/>
      <c r="Z17" s="132"/>
      <c r="AA17" s="10"/>
      <c r="AB17" s="105"/>
      <c r="AC17" s="132"/>
      <c r="AD17" s="10"/>
      <c r="AE17" s="10"/>
      <c r="AF17" s="10"/>
    </row>
    <row r="18" spans="1:32" ht="100.5" customHeight="1" x14ac:dyDescent="0.3">
      <c r="A18" s="97"/>
      <c r="B18" s="105"/>
      <c r="C18" s="105"/>
      <c r="D18" s="105"/>
      <c r="E18" s="105"/>
      <c r="F18" s="97"/>
      <c r="G18" s="105"/>
      <c r="H18" s="105"/>
      <c r="I18" s="105"/>
      <c r="J18" s="105"/>
      <c r="K18" s="45" t="s">
        <v>73</v>
      </c>
      <c r="L18" s="46" t="s">
        <v>74</v>
      </c>
      <c r="M18" s="47">
        <f>IF(L18="CONFIABLE",15,IF(L18="NO CONFIABLE",0,""))</f>
        <v>15</v>
      </c>
      <c r="N18" s="103"/>
      <c r="O18" s="105"/>
      <c r="P18" s="105"/>
      <c r="Q18" s="105"/>
      <c r="R18" s="105"/>
      <c r="S18" s="105"/>
      <c r="T18" s="105"/>
      <c r="U18" s="128"/>
      <c r="V18" s="50"/>
      <c r="W18" s="105"/>
      <c r="X18" s="105"/>
      <c r="Y18" s="105"/>
      <c r="Z18" s="132"/>
      <c r="AA18" s="10"/>
      <c r="AB18" s="105"/>
      <c r="AC18" s="132"/>
      <c r="AD18" s="10"/>
      <c r="AE18" s="10"/>
      <c r="AF18" s="10"/>
    </row>
    <row r="19" spans="1:32" ht="100.5" customHeight="1" x14ac:dyDescent="0.3">
      <c r="A19" s="97"/>
      <c r="B19" s="105"/>
      <c r="C19" s="105"/>
      <c r="D19" s="105"/>
      <c r="E19" s="105"/>
      <c r="F19" s="97"/>
      <c r="G19" s="105"/>
      <c r="H19" s="105"/>
      <c r="I19" s="105"/>
      <c r="J19" s="105"/>
      <c r="K19" s="45" t="s">
        <v>75</v>
      </c>
      <c r="L19" s="46" t="s">
        <v>76</v>
      </c>
      <c r="M19" s="47">
        <f>IF(L19="SE INVESTIGAN Y RESUELVEN OPORTUNAMENTE",15,IF(L19="NO SE INVESTIGAN,  NI  RESUELVEN OPORTUNAMENTE",0,""))</f>
        <v>15</v>
      </c>
      <c r="N19" s="103"/>
      <c r="O19" s="105"/>
      <c r="P19" s="105"/>
      <c r="Q19" s="105"/>
      <c r="R19" s="105"/>
      <c r="S19" s="105"/>
      <c r="T19" s="105"/>
      <c r="U19" s="129" t="s">
        <v>77</v>
      </c>
      <c r="V19" s="44"/>
      <c r="W19" s="105"/>
      <c r="X19" s="105"/>
      <c r="Y19" s="105"/>
      <c r="Z19" s="132"/>
      <c r="AA19" s="10"/>
      <c r="AB19" s="105"/>
      <c r="AC19" s="132"/>
      <c r="AD19" s="10"/>
      <c r="AE19" s="10"/>
      <c r="AF19" s="10"/>
    </row>
    <row r="20" spans="1:32" ht="241.5" customHeight="1" x14ac:dyDescent="0.3">
      <c r="A20" s="98"/>
      <c r="B20" s="106"/>
      <c r="C20" s="106"/>
      <c r="D20" s="106"/>
      <c r="E20" s="106"/>
      <c r="F20" s="98"/>
      <c r="G20" s="106"/>
      <c r="H20" s="106"/>
      <c r="I20" s="106"/>
      <c r="J20" s="106"/>
      <c r="K20" s="51" t="s">
        <v>78</v>
      </c>
      <c r="L20" s="52" t="s">
        <v>79</v>
      </c>
      <c r="M20" s="53">
        <f>IF(L20="COMPLETA",10,IF(L20="INCOMPLETA",5,IF(L20="NO EXISTE",0,"")))</f>
        <v>10</v>
      </c>
      <c r="N20" s="108"/>
      <c r="O20" s="106"/>
      <c r="P20" s="106"/>
      <c r="Q20" s="106"/>
      <c r="R20" s="106"/>
      <c r="S20" s="106"/>
      <c r="T20" s="106"/>
      <c r="U20" s="130"/>
      <c r="V20" s="44"/>
      <c r="W20" s="106"/>
      <c r="X20" s="106"/>
      <c r="Y20" s="106"/>
      <c r="Z20" s="130"/>
      <c r="AA20" s="10"/>
      <c r="AB20" s="106"/>
      <c r="AC20" s="130"/>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Datos!$A$17:$A$18</xm:f>
          </x14:formula1>
          <xm:sqref>U19</xm:sqref>
        </x14:dataValidation>
        <x14:dataValidation type="list" allowBlank="1" showErrorMessage="1" xr:uid="{00000000-0002-0000-0000-000001000000}">
          <x14:formula1>
            <xm:f>Datos!$J$8:$L$8</xm:f>
          </x14:formula1>
          <xm:sqref>L20</xm:sqref>
        </x14:dataValidation>
        <x14:dataValidation type="list" allowBlank="1" showErrorMessage="1" xr:uid="{00000000-0002-0000-0000-000002000000}">
          <x14:formula1>
            <xm:f>Datos!$J$7:$K$7</xm:f>
          </x14:formula1>
          <xm:sqref>L19</xm:sqref>
        </x14:dataValidation>
        <x14:dataValidation type="list" allowBlank="1" showErrorMessage="1" xr:uid="{00000000-0002-0000-0000-000003000000}">
          <x14:formula1>
            <xm:f>Datos!$I$14:$I$16</xm:f>
          </x14:formula1>
          <xm:sqref>O14</xm:sqref>
        </x14:dataValidation>
        <x14:dataValidation type="list" allowBlank="1" showErrorMessage="1" xr:uid="{00000000-0002-0000-0000-000004000000}">
          <x14:formula1>
            <xm:f>Datos!$J$6:$K$6</xm:f>
          </x14:formula1>
          <xm:sqref>L18</xm:sqref>
        </x14:dataValidation>
        <x14:dataValidation type="list" allowBlank="1" showErrorMessage="1" xr:uid="{00000000-0002-0000-0000-000005000000}">
          <x14:formula1>
            <xm:f>Datos!$J$2:$K$2</xm:f>
          </x14:formula1>
          <xm:sqref>L14</xm:sqref>
        </x14:dataValidation>
        <x14:dataValidation type="list" allowBlank="1" showErrorMessage="1" xr:uid="{00000000-0002-0000-0000-000006000000}">
          <x14:formula1>
            <xm:f>Datos!$B$3:$B$7</xm:f>
          </x14:formula1>
          <xm:sqref>G14</xm:sqref>
        </x14:dataValidation>
        <x14:dataValidation type="list" allowBlank="1" showErrorMessage="1" xr:uid="{00000000-0002-0000-0000-000007000000}">
          <x14:formula1>
            <xm:f>Datos!$J$4:$K$4</xm:f>
          </x14:formula1>
          <xm:sqref>L16</xm:sqref>
        </x14:dataValidation>
        <x14:dataValidation type="list" allowBlank="1" showErrorMessage="1" xr:uid="{00000000-0002-0000-0000-000008000000}">
          <x14:formula1>
            <xm:f>Datos!$J$5:$L$5</xm:f>
          </x14:formula1>
          <xm:sqref>L17</xm:sqref>
        </x14:dataValidation>
        <x14:dataValidation type="list" allowBlank="1" showErrorMessage="1" xr:uid="{00000000-0002-0000-0000-00000A000000}">
          <x14:formula1>
            <xm:f>Datos!$A$3:$A$7</xm:f>
          </x14:formula1>
          <xm:sqref>F14</xm:sqref>
        </x14:dataValidation>
        <x14:dataValidation type="list" allowBlank="1" showErrorMessage="1" xr:uid="{00000000-0002-0000-0000-00000B000000}">
          <x14:formula1>
            <xm:f>Datos!$J$3:$K$3</xm:f>
          </x14:formula1>
          <xm:sqref>L15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80</v>
      </c>
    </row>
    <row r="2" spans="1:12" ht="14.25" customHeight="1" x14ac:dyDescent="0.3">
      <c r="A2" s="3" t="s">
        <v>40</v>
      </c>
      <c r="B2" s="3" t="s">
        <v>41</v>
      </c>
      <c r="D2" s="3" t="s">
        <v>81</v>
      </c>
      <c r="I2" s="54" t="s">
        <v>56</v>
      </c>
      <c r="J2" s="3" t="s">
        <v>57</v>
      </c>
      <c r="K2" s="3" t="s">
        <v>82</v>
      </c>
    </row>
    <row r="3" spans="1:12" ht="14.25" customHeight="1" x14ac:dyDescent="0.3">
      <c r="A3" s="3" t="s">
        <v>83</v>
      </c>
      <c r="B3" s="3" t="s">
        <v>84</v>
      </c>
      <c r="D3" s="3" t="s">
        <v>85</v>
      </c>
      <c r="E3" s="3" t="s">
        <v>86</v>
      </c>
      <c r="I3" s="55" t="s">
        <v>65</v>
      </c>
      <c r="J3" s="3" t="s">
        <v>66</v>
      </c>
      <c r="K3" s="3" t="s">
        <v>87</v>
      </c>
    </row>
    <row r="4" spans="1:12" ht="14.25" customHeight="1" x14ac:dyDescent="0.3">
      <c r="A4" s="3" t="s">
        <v>53</v>
      </c>
      <c r="B4" s="3" t="s">
        <v>88</v>
      </c>
      <c r="D4" s="3" t="s">
        <v>89</v>
      </c>
      <c r="E4" s="3" t="s">
        <v>86</v>
      </c>
      <c r="I4" s="56" t="s">
        <v>67</v>
      </c>
      <c r="J4" s="3" t="s">
        <v>68</v>
      </c>
      <c r="K4" s="3" t="s">
        <v>90</v>
      </c>
    </row>
    <row r="5" spans="1:12" ht="14.25" customHeight="1" x14ac:dyDescent="0.3">
      <c r="A5" s="3" t="s">
        <v>91</v>
      </c>
      <c r="B5" s="3" t="s">
        <v>92</v>
      </c>
      <c r="D5" s="3" t="s">
        <v>93</v>
      </c>
      <c r="E5" s="3" t="s">
        <v>92</v>
      </c>
      <c r="I5" s="55" t="s">
        <v>70</v>
      </c>
      <c r="J5" s="3" t="s">
        <v>71</v>
      </c>
      <c r="K5" s="3" t="s">
        <v>94</v>
      </c>
      <c r="L5" s="3" t="s">
        <v>95</v>
      </c>
    </row>
    <row r="6" spans="1:12" ht="14.25" customHeight="1" x14ac:dyDescent="0.3">
      <c r="A6" s="3" t="s">
        <v>96</v>
      </c>
      <c r="B6" s="3" t="s">
        <v>54</v>
      </c>
      <c r="D6" s="3" t="s">
        <v>97</v>
      </c>
      <c r="E6" s="3" t="s">
        <v>98</v>
      </c>
      <c r="I6" s="55" t="s">
        <v>73</v>
      </c>
      <c r="J6" s="3" t="s">
        <v>74</v>
      </c>
      <c r="K6" s="3" t="s">
        <v>99</v>
      </c>
    </row>
    <row r="7" spans="1:12" ht="14.25" customHeight="1" x14ac:dyDescent="0.3">
      <c r="A7" s="3" t="s">
        <v>100</v>
      </c>
      <c r="B7" s="3" t="s">
        <v>101</v>
      </c>
      <c r="D7" s="3" t="s">
        <v>102</v>
      </c>
      <c r="E7" s="3" t="s">
        <v>103</v>
      </c>
      <c r="I7" s="55" t="s">
        <v>75</v>
      </c>
      <c r="J7" s="57" t="s">
        <v>76</v>
      </c>
      <c r="K7" s="57" t="s">
        <v>104</v>
      </c>
    </row>
    <row r="8" spans="1:12" ht="14.25" customHeight="1" x14ac:dyDescent="0.3">
      <c r="D8" s="3" t="s">
        <v>105</v>
      </c>
      <c r="E8" s="3" t="s">
        <v>86</v>
      </c>
      <c r="I8" s="58" t="s">
        <v>78</v>
      </c>
      <c r="J8" s="3" t="s">
        <v>79</v>
      </c>
      <c r="K8" s="3" t="s">
        <v>106</v>
      </c>
      <c r="L8" s="3" t="s">
        <v>107</v>
      </c>
    </row>
    <row r="9" spans="1:12" ht="14.25" customHeight="1" x14ac:dyDescent="0.3">
      <c r="A9" s="3" t="s">
        <v>108</v>
      </c>
      <c r="D9" s="3" t="s">
        <v>109</v>
      </c>
      <c r="E9" s="3" t="s">
        <v>92</v>
      </c>
    </row>
    <row r="10" spans="1:12" ht="14.25" customHeight="1" x14ac:dyDescent="0.3">
      <c r="D10" s="3" t="s">
        <v>110</v>
      </c>
      <c r="E10" s="3" t="s">
        <v>92</v>
      </c>
    </row>
    <row r="11" spans="1:12" ht="14.25" customHeight="1" x14ac:dyDescent="0.3">
      <c r="A11" s="3" t="s">
        <v>111</v>
      </c>
      <c r="D11" s="3" t="s">
        <v>112</v>
      </c>
      <c r="E11" s="3" t="s">
        <v>98</v>
      </c>
    </row>
    <row r="12" spans="1:12" ht="14.25" customHeight="1" x14ac:dyDescent="0.3">
      <c r="A12" s="3" t="s">
        <v>113</v>
      </c>
      <c r="D12" s="3" t="s">
        <v>114</v>
      </c>
      <c r="E12" s="3" t="s">
        <v>103</v>
      </c>
    </row>
    <row r="13" spans="1:12" ht="14.25" customHeight="1" x14ac:dyDescent="0.3">
      <c r="D13" s="3" t="s">
        <v>115</v>
      </c>
      <c r="E13" s="3" t="s">
        <v>92</v>
      </c>
      <c r="I13" s="3" t="s">
        <v>116</v>
      </c>
    </row>
    <row r="14" spans="1:12" ht="14.25" customHeight="1" x14ac:dyDescent="0.3">
      <c r="D14" s="3" t="s">
        <v>117</v>
      </c>
      <c r="E14" s="3" t="s">
        <v>92</v>
      </c>
      <c r="I14" s="3" t="s">
        <v>118</v>
      </c>
    </row>
    <row r="15" spans="1:12" ht="14.25" customHeight="1" x14ac:dyDescent="0.3">
      <c r="D15" s="3" t="s">
        <v>119</v>
      </c>
      <c r="E15" s="3" t="s">
        <v>92</v>
      </c>
      <c r="I15" s="3" t="s">
        <v>120</v>
      </c>
    </row>
    <row r="16" spans="1:12" ht="14.25" customHeight="1" x14ac:dyDescent="0.3">
      <c r="A16" s="3" t="s">
        <v>72</v>
      </c>
      <c r="D16" s="3" t="s">
        <v>121</v>
      </c>
      <c r="E16" s="3" t="s">
        <v>98</v>
      </c>
      <c r="I16" s="3" t="s">
        <v>122</v>
      </c>
    </row>
    <row r="17" spans="1:5" ht="14.25" customHeight="1" x14ac:dyDescent="0.3">
      <c r="A17" s="3" t="s">
        <v>123</v>
      </c>
      <c r="D17" s="3" t="s">
        <v>124</v>
      </c>
      <c r="E17" s="3" t="s">
        <v>103</v>
      </c>
    </row>
    <row r="18" spans="1:5" ht="14.25" customHeight="1" x14ac:dyDescent="0.3">
      <c r="A18" s="3" t="s">
        <v>77</v>
      </c>
      <c r="D18" s="3" t="s">
        <v>125</v>
      </c>
      <c r="E18" s="3" t="s">
        <v>92</v>
      </c>
    </row>
    <row r="19" spans="1:5" ht="14.25" customHeight="1" x14ac:dyDescent="0.3">
      <c r="D19" s="3" t="s">
        <v>126</v>
      </c>
      <c r="E19" s="3" t="s">
        <v>92</v>
      </c>
    </row>
    <row r="20" spans="1:5" ht="14.25" customHeight="1" x14ac:dyDescent="0.3">
      <c r="D20" s="3" t="s">
        <v>127</v>
      </c>
      <c r="E20" s="3" t="s">
        <v>98</v>
      </c>
    </row>
    <row r="21" spans="1:5" ht="14.25" customHeight="1" x14ac:dyDescent="0.3">
      <c r="D21" s="3" t="s">
        <v>128</v>
      </c>
      <c r="E21" s="3" t="s">
        <v>98</v>
      </c>
    </row>
    <row r="22" spans="1:5" ht="14.25" customHeight="1" x14ac:dyDescent="0.3">
      <c r="D22" s="3" t="s">
        <v>129</v>
      </c>
      <c r="E22" s="3" t="s">
        <v>103</v>
      </c>
    </row>
    <row r="23" spans="1:5" ht="14.25" customHeight="1" x14ac:dyDescent="0.3">
      <c r="D23" s="3" t="s">
        <v>130</v>
      </c>
      <c r="E23" s="3" t="s">
        <v>98</v>
      </c>
    </row>
    <row r="24" spans="1:5" ht="14.25" customHeight="1" x14ac:dyDescent="0.3">
      <c r="D24" s="3" t="s">
        <v>131</v>
      </c>
      <c r="E24" s="3" t="s">
        <v>98</v>
      </c>
    </row>
    <row r="25" spans="1:5" ht="14.25" customHeight="1" x14ac:dyDescent="0.3">
      <c r="D25" s="3" t="s">
        <v>132</v>
      </c>
      <c r="E25" s="3" t="s">
        <v>98</v>
      </c>
    </row>
    <row r="26" spans="1:5" ht="14.25" customHeight="1" x14ac:dyDescent="0.3">
      <c r="D26" s="3" t="s">
        <v>133</v>
      </c>
      <c r="E26" s="3" t="s">
        <v>98</v>
      </c>
    </row>
    <row r="27" spans="1:5" ht="14.25" customHeight="1" x14ac:dyDescent="0.3">
      <c r="D27" s="3" t="s">
        <v>134</v>
      </c>
      <c r="E27" s="3" t="s">
        <v>103</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7" t="s">
        <v>135</v>
      </c>
      <c r="B1" s="138"/>
      <c r="C1" s="139"/>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0" t="s">
        <v>136</v>
      </c>
      <c r="C2" s="141"/>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137</v>
      </c>
      <c r="B3" s="140" t="s">
        <v>138</v>
      </c>
      <c r="C3" s="141"/>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139</v>
      </c>
      <c r="B4" s="140" t="s">
        <v>140</v>
      </c>
      <c r="C4" s="141"/>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141</v>
      </c>
      <c r="B5" s="142" t="s">
        <v>142</v>
      </c>
      <c r="C5" s="143"/>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143</v>
      </c>
      <c r="B6" s="144"/>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144</v>
      </c>
      <c r="B7" s="144"/>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145</v>
      </c>
      <c r="B8" s="145"/>
      <c r="C8" s="146"/>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0" t="s">
        <v>146</v>
      </c>
      <c r="C9" s="141"/>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0" t="s">
        <v>147</v>
      </c>
      <c r="C10" s="141"/>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7" t="s">
        <v>148</v>
      </c>
      <c r="C11" s="141"/>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7" t="s">
        <v>149</v>
      </c>
      <c r="C12" s="141"/>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7" t="s">
        <v>150</v>
      </c>
      <c r="C13" s="141"/>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7" t="s">
        <v>151</v>
      </c>
      <c r="C14" s="141"/>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7" t="s">
        <v>152</v>
      </c>
      <c r="C15" s="141"/>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7" t="s">
        <v>153</v>
      </c>
      <c r="C16" s="141"/>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154</v>
      </c>
      <c r="B17" s="147" t="s">
        <v>155</v>
      </c>
      <c r="C17" s="141"/>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156</v>
      </c>
      <c r="B18" s="147" t="s">
        <v>157</v>
      </c>
      <c r="C18" s="141"/>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2" t="s">
        <v>158</v>
      </c>
      <c r="C19" s="143"/>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4"/>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4"/>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0" t="s">
        <v>159</v>
      </c>
      <c r="C22" s="141"/>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7" t="s">
        <v>160</v>
      </c>
      <c r="C23" s="141"/>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72</v>
      </c>
      <c r="B24" s="148" t="s">
        <v>161</v>
      </c>
      <c r="C24" s="141"/>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162</v>
      </c>
      <c r="B25" s="147" t="s">
        <v>163</v>
      </c>
      <c r="C25" s="141"/>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164</v>
      </c>
      <c r="B26" s="148" t="s">
        <v>165</v>
      </c>
      <c r="C26" s="141"/>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166</v>
      </c>
      <c r="B27" s="148" t="s">
        <v>167</v>
      </c>
      <c r="C27" s="141"/>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8" t="s">
        <v>168</v>
      </c>
      <c r="C28" s="141"/>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8" t="s">
        <v>169</v>
      </c>
      <c r="C29" s="141"/>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8" t="s">
        <v>170</v>
      </c>
      <c r="C30" s="141"/>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8" t="s">
        <v>171</v>
      </c>
      <c r="C31" s="141"/>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172</v>
      </c>
      <c r="B32" s="148" t="s">
        <v>173</v>
      </c>
      <c r="C32" s="141"/>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174</v>
      </c>
      <c r="B33" s="148" t="s">
        <v>175</v>
      </c>
      <c r="C33" s="141"/>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176</v>
      </c>
      <c r="B1" s="149" t="s">
        <v>177</v>
      </c>
      <c r="C1" s="116"/>
      <c r="D1" s="116"/>
      <c r="E1" s="116"/>
      <c r="F1" s="117"/>
      <c r="G1" s="155" t="s">
        <v>178</v>
      </c>
      <c r="H1" s="117"/>
      <c r="I1" s="3"/>
      <c r="J1" s="3"/>
      <c r="K1" s="3"/>
      <c r="L1" s="3"/>
      <c r="M1" s="3"/>
      <c r="N1" s="3"/>
      <c r="O1" s="3"/>
      <c r="P1" s="3"/>
      <c r="Q1" s="3"/>
      <c r="R1" s="3"/>
      <c r="S1" s="3"/>
      <c r="T1" s="3"/>
      <c r="U1" s="3"/>
      <c r="V1" s="3"/>
      <c r="W1" s="3"/>
      <c r="X1" s="3"/>
      <c r="Y1" s="3"/>
      <c r="Z1" s="3"/>
    </row>
    <row r="2" spans="1:26" ht="14.25" customHeight="1" x14ac:dyDescent="0.3">
      <c r="A2" s="66">
        <v>1</v>
      </c>
      <c r="B2" s="150" t="s">
        <v>179</v>
      </c>
      <c r="C2" s="116"/>
      <c r="D2" s="116"/>
      <c r="E2" s="116"/>
      <c r="F2" s="117"/>
      <c r="G2" s="66" t="s">
        <v>180</v>
      </c>
      <c r="H2" s="66"/>
      <c r="I2" s="3"/>
      <c r="J2" s="3"/>
      <c r="K2" s="3"/>
      <c r="L2" s="3"/>
      <c r="M2" s="3"/>
      <c r="N2" s="3"/>
      <c r="O2" s="3"/>
      <c r="P2" s="3"/>
      <c r="Q2" s="3"/>
      <c r="R2" s="3">
        <v>1</v>
      </c>
      <c r="S2" s="3">
        <v>1</v>
      </c>
      <c r="T2" s="3"/>
      <c r="U2" s="3"/>
      <c r="V2" s="3"/>
      <c r="W2" s="3"/>
      <c r="X2" s="3"/>
      <c r="Y2" s="3"/>
      <c r="Z2" s="3"/>
    </row>
    <row r="3" spans="1:26" ht="14.25" customHeight="1" x14ac:dyDescent="0.3">
      <c r="A3" s="66">
        <v>2</v>
      </c>
      <c r="B3" s="150" t="s">
        <v>181</v>
      </c>
      <c r="C3" s="116"/>
      <c r="D3" s="116"/>
      <c r="E3" s="116"/>
      <c r="F3" s="117"/>
      <c r="G3" s="66" t="s">
        <v>180</v>
      </c>
      <c r="H3" s="66"/>
      <c r="I3" s="3"/>
      <c r="J3" s="3"/>
      <c r="K3" s="3"/>
      <c r="L3" s="3"/>
      <c r="M3" s="3"/>
      <c r="N3" s="3"/>
      <c r="O3" s="3"/>
      <c r="P3" s="3"/>
      <c r="Q3" s="3"/>
      <c r="R3" s="3">
        <v>1</v>
      </c>
      <c r="S3" s="3">
        <v>1</v>
      </c>
      <c r="T3" s="3"/>
      <c r="U3" s="3"/>
      <c r="V3" s="3"/>
      <c r="W3" s="3"/>
      <c r="X3" s="3"/>
      <c r="Y3" s="3"/>
      <c r="Z3" s="3"/>
    </row>
    <row r="4" spans="1:26" ht="14.25" customHeight="1" x14ac:dyDescent="0.3">
      <c r="A4" s="66">
        <v>3</v>
      </c>
      <c r="B4" s="150" t="s">
        <v>182</v>
      </c>
      <c r="C4" s="116"/>
      <c r="D4" s="116"/>
      <c r="E4" s="116"/>
      <c r="F4" s="117"/>
      <c r="G4" s="66" t="s">
        <v>180</v>
      </c>
      <c r="H4" s="66"/>
      <c r="I4" s="3"/>
      <c r="J4" s="3"/>
      <c r="K4" s="3"/>
      <c r="L4" s="3"/>
      <c r="M4" s="3"/>
      <c r="N4" s="3"/>
      <c r="O4" s="3"/>
      <c r="P4" s="3"/>
      <c r="Q4" s="3"/>
      <c r="R4" s="3">
        <v>1</v>
      </c>
      <c r="S4" s="3">
        <v>1</v>
      </c>
      <c r="T4" s="3"/>
      <c r="U4" s="3"/>
      <c r="V4" s="3"/>
      <c r="W4" s="3"/>
      <c r="X4" s="3"/>
      <c r="Y4" s="3"/>
      <c r="Z4" s="3"/>
    </row>
    <row r="5" spans="1:26" ht="14.25" customHeight="1" x14ac:dyDescent="0.3">
      <c r="A5" s="66">
        <v>4</v>
      </c>
      <c r="B5" s="150" t="s">
        <v>183</v>
      </c>
      <c r="C5" s="116"/>
      <c r="D5" s="116"/>
      <c r="E5" s="116"/>
      <c r="F5" s="117"/>
      <c r="G5" s="66"/>
      <c r="H5" s="66" t="s">
        <v>180</v>
      </c>
      <c r="I5" s="3"/>
      <c r="J5" s="3"/>
      <c r="K5" s="3"/>
      <c r="L5" s="3"/>
      <c r="M5" s="3"/>
      <c r="N5" s="3"/>
      <c r="O5" s="3"/>
      <c r="P5" s="3"/>
      <c r="Q5" s="3"/>
      <c r="R5" s="3">
        <v>1</v>
      </c>
      <c r="S5" s="3">
        <v>1</v>
      </c>
      <c r="T5" s="3"/>
      <c r="U5" s="3"/>
      <c r="V5" s="3"/>
      <c r="W5" s="3"/>
      <c r="X5" s="3"/>
      <c r="Y5" s="3"/>
      <c r="Z5" s="3"/>
    </row>
    <row r="6" spans="1:26" ht="14.25" customHeight="1" x14ac:dyDescent="0.3">
      <c r="A6" s="66">
        <v>5</v>
      </c>
      <c r="B6" s="150" t="s">
        <v>184</v>
      </c>
      <c r="C6" s="116"/>
      <c r="D6" s="116"/>
      <c r="E6" s="116"/>
      <c r="F6" s="117"/>
      <c r="G6" s="66"/>
      <c r="H6" s="66" t="s">
        <v>180</v>
      </c>
      <c r="I6" s="3"/>
      <c r="J6" s="3"/>
      <c r="K6" s="3"/>
      <c r="L6" s="3"/>
      <c r="M6" s="3"/>
      <c r="N6" s="3"/>
      <c r="O6" s="3"/>
      <c r="P6" s="3"/>
      <c r="Q6" s="3"/>
      <c r="R6" s="3">
        <v>1</v>
      </c>
      <c r="S6" s="3">
        <v>1</v>
      </c>
      <c r="T6" s="3"/>
      <c r="U6" s="3"/>
      <c r="V6" s="3"/>
      <c r="W6" s="3"/>
      <c r="X6" s="3"/>
      <c r="Y6" s="3"/>
      <c r="Z6" s="3"/>
    </row>
    <row r="7" spans="1:26" ht="14.25" customHeight="1" x14ac:dyDescent="0.3">
      <c r="A7" s="66">
        <v>6</v>
      </c>
      <c r="B7" s="150" t="s">
        <v>185</v>
      </c>
      <c r="C7" s="116"/>
      <c r="D7" s="116"/>
      <c r="E7" s="116"/>
      <c r="F7" s="117"/>
      <c r="G7" s="66" t="s">
        <v>180</v>
      </c>
      <c r="H7" s="66"/>
      <c r="I7" s="3"/>
      <c r="J7" s="3"/>
      <c r="K7" s="3"/>
      <c r="L7" s="3"/>
      <c r="M7" s="3"/>
      <c r="N7" s="3"/>
      <c r="O7" s="3"/>
      <c r="P7" s="3"/>
      <c r="Q7" s="3"/>
      <c r="R7" s="3">
        <v>1</v>
      </c>
      <c r="S7" s="3">
        <v>1</v>
      </c>
      <c r="T7" s="3"/>
      <c r="U7" s="3"/>
      <c r="V7" s="3"/>
      <c r="W7" s="3"/>
      <c r="X7" s="3"/>
      <c r="Y7" s="3"/>
      <c r="Z7" s="3"/>
    </row>
    <row r="8" spans="1:26" ht="14.25" customHeight="1" x14ac:dyDescent="0.3">
      <c r="A8" s="66">
        <v>7</v>
      </c>
      <c r="B8" s="150" t="s">
        <v>186</v>
      </c>
      <c r="C8" s="116"/>
      <c r="D8" s="116"/>
      <c r="E8" s="116"/>
      <c r="F8" s="117"/>
      <c r="G8" s="66" t="s">
        <v>180</v>
      </c>
      <c r="H8" s="66"/>
      <c r="I8" s="3"/>
      <c r="J8" s="3"/>
      <c r="K8" s="3"/>
      <c r="L8" s="3"/>
      <c r="M8" s="3"/>
      <c r="N8" s="3"/>
      <c r="O8" s="3"/>
      <c r="P8" s="3"/>
      <c r="Q8" s="3"/>
      <c r="R8" s="3">
        <v>1</v>
      </c>
      <c r="S8" s="3">
        <v>1</v>
      </c>
      <c r="T8" s="3"/>
      <c r="U8" s="3"/>
      <c r="V8" s="3"/>
      <c r="W8" s="3"/>
      <c r="X8" s="3"/>
      <c r="Y8" s="3"/>
      <c r="Z8" s="3"/>
    </row>
    <row r="9" spans="1:26" ht="30" customHeight="1" x14ac:dyDescent="0.3">
      <c r="A9" s="66">
        <v>8</v>
      </c>
      <c r="B9" s="151" t="s">
        <v>187</v>
      </c>
      <c r="C9" s="116"/>
      <c r="D9" s="116"/>
      <c r="E9" s="116"/>
      <c r="F9" s="117"/>
      <c r="G9" s="66" t="s">
        <v>180</v>
      </c>
      <c r="H9" s="66"/>
      <c r="I9" s="3"/>
      <c r="J9" s="3"/>
      <c r="K9" s="3"/>
      <c r="L9" s="3"/>
      <c r="M9" s="3"/>
      <c r="N9" s="3"/>
      <c r="O9" s="3"/>
      <c r="P9" s="3"/>
      <c r="Q9" s="3"/>
      <c r="R9" s="3">
        <v>1</v>
      </c>
      <c r="S9" s="3">
        <v>1</v>
      </c>
      <c r="T9" s="3"/>
      <c r="U9" s="3"/>
      <c r="V9" s="3"/>
      <c r="W9" s="3"/>
      <c r="X9" s="3"/>
      <c r="Y9" s="3"/>
      <c r="Z9" s="3"/>
    </row>
    <row r="10" spans="1:26" ht="14.25" customHeight="1" x14ac:dyDescent="0.3">
      <c r="A10" s="66">
        <v>9</v>
      </c>
      <c r="B10" s="150" t="s">
        <v>188</v>
      </c>
      <c r="C10" s="116"/>
      <c r="D10" s="116"/>
      <c r="E10" s="116"/>
      <c r="F10" s="117"/>
      <c r="G10" s="66"/>
      <c r="H10" s="66" t="s">
        <v>180</v>
      </c>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0" t="s">
        <v>189</v>
      </c>
      <c r="C11" s="116"/>
      <c r="D11" s="116"/>
      <c r="E11" s="116"/>
      <c r="F11" s="117"/>
      <c r="G11" s="66" t="s">
        <v>180</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0" t="s">
        <v>190</v>
      </c>
      <c r="C12" s="116"/>
      <c r="D12" s="116"/>
      <c r="E12" s="116"/>
      <c r="F12" s="117"/>
      <c r="G12" s="66" t="s">
        <v>180</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0" t="s">
        <v>191</v>
      </c>
      <c r="C13" s="116"/>
      <c r="D13" s="116"/>
      <c r="E13" s="116"/>
      <c r="F13" s="117"/>
      <c r="G13" s="66" t="s">
        <v>180</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0" t="s">
        <v>192</v>
      </c>
      <c r="C14" s="116"/>
      <c r="D14" s="116"/>
      <c r="E14" s="116"/>
      <c r="F14" s="117"/>
      <c r="G14" s="66" t="s">
        <v>180</v>
      </c>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0" t="s">
        <v>193</v>
      </c>
      <c r="C15" s="116"/>
      <c r="D15" s="116"/>
      <c r="E15" s="116"/>
      <c r="F15" s="117"/>
      <c r="G15" s="66" t="s">
        <v>180</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0" t="s">
        <v>194</v>
      </c>
      <c r="C16" s="116"/>
      <c r="D16" s="116"/>
      <c r="E16" s="116"/>
      <c r="F16" s="117"/>
      <c r="G16" s="66"/>
      <c r="H16" s="66" t="s">
        <v>180</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0" t="s">
        <v>195</v>
      </c>
      <c r="C17" s="116"/>
      <c r="D17" s="116"/>
      <c r="E17" s="116"/>
      <c r="F17" s="117"/>
      <c r="G17" s="66"/>
      <c r="H17" s="66" t="s">
        <v>180</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0" t="s">
        <v>196</v>
      </c>
      <c r="C18" s="116"/>
      <c r="D18" s="116"/>
      <c r="E18" s="116"/>
      <c r="F18" s="117"/>
      <c r="G18" s="66"/>
      <c r="H18" s="66" t="s">
        <v>180</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0" t="s">
        <v>197</v>
      </c>
      <c r="C19" s="116"/>
      <c r="D19" s="116"/>
      <c r="E19" s="116"/>
      <c r="F19" s="117"/>
      <c r="G19" s="66"/>
      <c r="H19" s="66" t="s">
        <v>180</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0" t="s">
        <v>198</v>
      </c>
      <c r="C20" s="116"/>
      <c r="D20" s="116"/>
      <c r="E20" s="116"/>
      <c r="F20" s="117"/>
      <c r="G20" s="66"/>
      <c r="H20" s="66" t="s">
        <v>180</v>
      </c>
      <c r="I20" s="3"/>
      <c r="J20" s="3"/>
      <c r="K20" s="3"/>
      <c r="L20" s="3"/>
      <c r="M20" s="3"/>
      <c r="N20" s="3"/>
      <c r="O20" s="3"/>
      <c r="P20" s="3"/>
      <c r="Q20" s="3"/>
      <c r="R20" s="3">
        <v>1</v>
      </c>
      <c r="S20" s="3">
        <v>1</v>
      </c>
      <c r="T20" s="3"/>
      <c r="U20" s="3"/>
      <c r="V20" s="3"/>
      <c r="W20" s="3"/>
      <c r="X20" s="3"/>
      <c r="Y20" s="3"/>
      <c r="Z20" s="3"/>
    </row>
    <row r="21" spans="1:26" ht="14.25" customHeight="1" x14ac:dyDescent="0.3">
      <c r="A21" s="152" t="s">
        <v>199</v>
      </c>
      <c r="B21" s="153"/>
      <c r="C21" s="153"/>
      <c r="D21" s="153"/>
      <c r="E21" s="153"/>
      <c r="F21" s="154"/>
      <c r="G21" s="3">
        <f>+SUMIF($G$2:$G$20,"X",$R$2:$R$20)</f>
        <v>11</v>
      </c>
      <c r="H21" s="3">
        <f>+SUMIF(H2:H20,"X",S2:S20)</f>
        <v>8</v>
      </c>
      <c r="I21" s="3"/>
      <c r="J21" s="3"/>
      <c r="K21" s="3"/>
      <c r="L21" s="3"/>
      <c r="M21" s="3"/>
      <c r="N21" s="3"/>
      <c r="O21" s="3"/>
      <c r="P21" s="3"/>
      <c r="Q21" s="3"/>
      <c r="R21" s="3"/>
      <c r="S21" s="3"/>
      <c r="T21" s="3"/>
      <c r="U21" s="3"/>
      <c r="V21" s="3"/>
      <c r="W21" s="3"/>
      <c r="X21" s="3"/>
      <c r="Y21" s="3"/>
      <c r="Z21" s="3"/>
    </row>
    <row r="22" spans="1:26" ht="14.25" customHeight="1" x14ac:dyDescent="0.3">
      <c r="A22" s="152" t="s">
        <v>200</v>
      </c>
      <c r="B22" s="153"/>
      <c r="C22" s="153"/>
      <c r="D22" s="153"/>
      <c r="E22" s="153"/>
      <c r="F22" s="154"/>
      <c r="G22" s="3"/>
      <c r="H22" s="3"/>
      <c r="I22" s="3"/>
      <c r="J22" s="3"/>
      <c r="K22" s="3"/>
      <c r="L22" s="3"/>
      <c r="M22" s="3"/>
      <c r="N22" s="3"/>
      <c r="O22" s="3"/>
      <c r="P22" s="3"/>
      <c r="Q22" s="3"/>
      <c r="R22" s="3"/>
      <c r="S22" s="3"/>
      <c r="T22" s="3"/>
      <c r="U22" s="3"/>
      <c r="V22" s="3"/>
      <c r="W22" s="3"/>
      <c r="X22" s="3"/>
      <c r="Y22" s="3"/>
      <c r="Z22" s="3"/>
    </row>
    <row r="23" spans="1:26" ht="14.25" customHeight="1" x14ac:dyDescent="0.3">
      <c r="A23" s="152" t="s">
        <v>201</v>
      </c>
      <c r="B23" s="153"/>
      <c r="C23" s="153"/>
      <c r="D23" s="153"/>
      <c r="E23" s="153"/>
      <c r="F23" s="154"/>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176</v>
      </c>
      <c r="B27" s="149" t="s">
        <v>177</v>
      </c>
      <c r="C27" s="116"/>
      <c r="D27" s="116"/>
      <c r="E27" s="116"/>
      <c r="F27" s="117"/>
      <c r="G27" s="155" t="s">
        <v>178</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50" t="s">
        <v>179</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0" t="s">
        <v>181</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0" t="s">
        <v>182</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0" t="s">
        <v>202</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0" t="s">
        <v>184</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0" t="s">
        <v>185</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0" t="s">
        <v>186</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1" t="s">
        <v>187</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0" t="s">
        <v>188</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0" t="s">
        <v>189</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0" t="s">
        <v>190</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0" t="s">
        <v>191</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0" t="s">
        <v>192</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0" t="s">
        <v>193</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0" t="s">
        <v>194</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0" t="s">
        <v>195</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0" t="s">
        <v>196</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0" t="s">
        <v>197</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0" t="s">
        <v>198</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2" t="s">
        <v>203</v>
      </c>
      <c r="B47" s="153"/>
      <c r="C47" s="153"/>
      <c r="D47" s="153"/>
      <c r="E47" s="153"/>
      <c r="F47" s="154"/>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2" t="s">
        <v>204</v>
      </c>
      <c r="B48" s="153"/>
      <c r="C48" s="153"/>
      <c r="D48" s="153"/>
      <c r="E48" s="153"/>
      <c r="F48" s="154"/>
      <c r="G48" s="3"/>
      <c r="H48" s="3"/>
      <c r="I48" s="3"/>
      <c r="J48" s="3"/>
      <c r="K48" s="3"/>
      <c r="L48" s="3"/>
      <c r="M48" s="3"/>
      <c r="N48" s="3"/>
      <c r="O48" s="3"/>
      <c r="P48" s="3"/>
      <c r="Q48" s="3"/>
      <c r="R48" s="3"/>
      <c r="S48" s="3"/>
      <c r="T48" s="3"/>
      <c r="U48" s="3"/>
      <c r="V48" s="3"/>
      <c r="W48" s="3"/>
      <c r="X48" s="3"/>
      <c r="Y48" s="3"/>
      <c r="Z48" s="3"/>
    </row>
    <row r="49" spans="1:26" ht="14.25" customHeight="1" x14ac:dyDescent="0.3">
      <c r="A49" s="152" t="s">
        <v>201</v>
      </c>
      <c r="B49" s="153"/>
      <c r="C49" s="153"/>
      <c r="D49" s="153"/>
      <c r="E49" s="153"/>
      <c r="F49" s="154"/>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176</v>
      </c>
      <c r="B54" s="149" t="s">
        <v>177</v>
      </c>
      <c r="C54" s="116"/>
      <c r="D54" s="116"/>
      <c r="E54" s="116"/>
      <c r="F54" s="117"/>
      <c r="G54" s="155" t="s">
        <v>178</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50" t="s">
        <v>179</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0" t="s">
        <v>181</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0" t="s">
        <v>182</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0" t="s">
        <v>202</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0" t="s">
        <v>184</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0" t="s">
        <v>185</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0" t="s">
        <v>186</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1" t="s">
        <v>187</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0" t="s">
        <v>188</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0" t="s">
        <v>189</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0" t="s">
        <v>190</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0" t="s">
        <v>191</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0" t="s">
        <v>192</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0" t="s">
        <v>193</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0" t="s">
        <v>194</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0" t="s">
        <v>195</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0" t="s">
        <v>196</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0" t="s">
        <v>197</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0" t="s">
        <v>198</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2" t="s">
        <v>203</v>
      </c>
      <c r="B74" s="153"/>
      <c r="C74" s="153"/>
      <c r="D74" s="153"/>
      <c r="E74" s="153"/>
      <c r="F74" s="154"/>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2" t="s">
        <v>204</v>
      </c>
      <c r="B75" s="153"/>
      <c r="C75" s="153"/>
      <c r="D75" s="153"/>
      <c r="E75" s="153"/>
      <c r="F75" s="154"/>
      <c r="G75" s="3"/>
      <c r="H75" s="3"/>
      <c r="I75" s="3"/>
      <c r="J75" s="3"/>
      <c r="K75" s="3"/>
      <c r="L75" s="3"/>
      <c r="M75" s="3"/>
      <c r="N75" s="3"/>
      <c r="O75" s="3"/>
      <c r="P75" s="3"/>
      <c r="Q75" s="3"/>
      <c r="R75" s="3"/>
      <c r="S75" s="3"/>
      <c r="T75" s="3"/>
      <c r="U75" s="3"/>
      <c r="V75" s="3"/>
      <c r="W75" s="3"/>
      <c r="X75" s="3"/>
      <c r="Y75" s="3"/>
      <c r="Z75" s="3"/>
    </row>
    <row r="76" spans="1:26" ht="14.25" customHeight="1" x14ac:dyDescent="0.3">
      <c r="A76" s="152" t="s">
        <v>201</v>
      </c>
      <c r="B76" s="153"/>
      <c r="C76" s="153"/>
      <c r="D76" s="153"/>
      <c r="E76" s="153"/>
      <c r="F76" s="154"/>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2026-05-26T20:11:39Z</dcterms:modified>
</cp:coreProperties>
</file>