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7AC21BA5-DCCC-4F55-AE28-9A1A02B4CE99}" xr6:coauthVersionLast="47" xr6:coauthVersionMax="47" xr10:uidLastSave="{00000000-0000-0000-0000-000000000000}"/>
  <bookViews>
    <workbookView xWindow="-108" yWindow="-108" windowWidth="23256" windowHeight="12576" xr2:uid="{00000000-000D-0000-FFFF-FFFF00000000}"/>
  </bookViews>
  <sheets>
    <sheet name="PM01. Gestionar formac y capac" sheetId="1" r:id="rId1"/>
  </sheets>
  <externalReferences>
    <externalReference r:id="rId2"/>
    <externalReference r:id="rId3"/>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'[1]RIESGOS DE GESTIÓN'!#REF!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IUvuznfFLOapYk9xliCs2HiSMIwf0b33UNOSp4Ragls="/>
    </ext>
  </extLst>
</workbook>
</file>

<file path=xl/calcChain.xml><?xml version="1.0" encoding="utf-8"?>
<calcChain xmlns="http://schemas.openxmlformats.org/spreadsheetml/2006/main">
  <c r="M22" i="1" l="1"/>
  <c r="M21" i="1"/>
  <c r="M20" i="1"/>
  <c r="M19" i="1"/>
  <c r="M18" i="1"/>
  <c r="M17" i="1"/>
  <c r="M16" i="1"/>
  <c r="M15" i="1"/>
  <c r="M14" i="1"/>
  <c r="N14" i="1" s="1"/>
  <c r="N17" i="1" s="1"/>
  <c r="P17" i="1" s="1"/>
  <c r="H14" i="1"/>
  <c r="Q17" i="1" l="1"/>
  <c r="R14" i="1" s="1"/>
  <c r="S14" i="1" s="1"/>
  <c r="T14" i="1" s="1"/>
  <c r="P14" i="1"/>
</calcChain>
</file>

<file path=xl/sharedStrings.xml><?xml version="1.0" encoding="utf-8"?>
<sst xmlns="http://schemas.openxmlformats.org/spreadsheetml/2006/main" count="113" uniqueCount="99">
  <si>
    <t>MAPA DE RIESGOS</t>
  </si>
  <si>
    <t xml:space="preserve">Código: </t>
  </si>
  <si>
    <t>PE01-FO-002</t>
  </si>
  <si>
    <t>Versión:</t>
  </si>
  <si>
    <t>Fecha:</t>
  </si>
  <si>
    <t>PROCESO</t>
  </si>
  <si>
    <t>GESTIONAR LA FORMACIÓN Y CAPACITACIÓN PARA EL TRABAJO</t>
  </si>
  <si>
    <t>OBJETIVO DEL PROCESO</t>
  </si>
  <si>
    <t>Fortalecer el rol productivo e incluyente de la población sujeto de atención del instituto, a través de los procesos de formación y capacitación en competencias ciudadanas, laborales, generales y específicas que les permita ser más competitivos.</t>
  </si>
  <si>
    <t>FORMULACIÓN</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</si>
  <si>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</si>
  <si>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</si>
  <si>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</si>
  <si>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</si>
  <si>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 xml:space="preserve">El proceso inicia con el diagnostico de necesidades de formación y capacitación para el trabjo de la población sujeto de atención del instituto, con el propósito de fortalecer el potencial productivo de los beneficiarios, a través de la formación y capacitación en competencias ciudadanas, laborales, generales y específicas y finaliza con la elaboración del informe de gestión anual. </t>
  </si>
  <si>
    <t>x</t>
  </si>
  <si>
    <t>INICIO</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</si>
  <si>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</si>
  <si>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</si>
  <si>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</si>
  <si>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</si>
  <si>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</si>
  <si>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</si>
  <si>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</si>
  <si>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</si>
  <si>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</si>
  <si>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</si>
  <si>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</si>
  <si>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</si>
  <si>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</si>
  <si>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</si>
  <si>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</si>
  <si>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</si>
  <si>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</si>
  <si>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</si>
  <si>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</si>
  <si>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</si>
  <si>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</si>
  <si>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</si>
  <si>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</si>
  <si>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</si>
  <si>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</si>
  <si>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</si>
  <si>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</si>
  <si>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</si>
  <si>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</si>
  <si>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</si>
  <si>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</si>
  <si>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</si>
  <si>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</si>
  <si>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 xml:space="preserve">
Falta de interés en las Rutas de Formación e identificación de debilidades en las competencias productivas de los beneficiarios</t>
  </si>
  <si>
    <t>Ausencia o deficiencia de estructuración del Documento Diagnóstico de Necesidades de Formación y Capacitación para la vigencia.</t>
  </si>
  <si>
    <t>Posibilidad de Implementar Rutas de Formación que no responden a las necesidades del sistema productivo de la ciudad.</t>
  </si>
  <si>
    <t>1. Hallazgos de los entes de control
2. Incumplimiento de objetivos de la entidad 
3. Insatisfacción de la población sujeto de atención 
4.Desactualización de los conceptos requeridos para fortalecer su unidad productiva de acuerdo a las necesidades del mercado.</t>
  </si>
  <si>
    <t>BAJA</t>
  </si>
  <si>
    <t>MODERADO</t>
  </si>
  <si>
    <t xml:space="preserve">1. Elaboración y socialización de documento diagnóstico de necesidades de formación y capacitación
Responsable: El/la Subdirector/a de Formación y Empleabilidad y los profesionales designado(a)s por la (el) Subdirector(a)
Periodicidad: anualmente
Propósito: Implementar Rutas de Formación que respondan a las necesidades del sistema productivo de la ciudad.
Evidencias:  documento diagnóstico de necesidades de formación y capacitación y listas de asistencia
Observaciones y desviaciones: se consolida la información resultante de las encuestas de satisfacción e intereses de los usuarios
</t>
  </si>
  <si>
    <t>¿Existe un responsable asignado a la ejecución del control?</t>
  </si>
  <si>
    <t>ASIGNADO</t>
  </si>
  <si>
    <t>FUERTE (Siempre se Ejecuta)</t>
  </si>
  <si>
    <t>DIRECTAMENTE</t>
  </si>
  <si>
    <t>Generar las alertas de la inasistencia de lso beneficiarios, con el fin de ajustar las líneas de formación</t>
  </si>
  <si>
    <t xml:space="preserve">En cumplimiento del segundo control, se realizó la creación y actualización de la documentación relacionada con el seguimiento de las rutas de formación integral.
Asimismo, se implementaron encuestas de satisfacción dirigidas a los participantes de los procesos formativos, con el propósito de fortalecer los mecanismos de seguimiento, evaluación y mejora continua de la oferta de cursos de la Subdirección de Formación y Empleabilidad.
Evidencias:
Instrumentos de encuestas de satisfacción aplicados en los procesos de formación y orientación para el empleo.
Documentación relacionada con el seguimiento a las rutas de formación integral.
</t>
  </si>
  <si>
    <t xml:space="preserve">Durante el periodo evaluado no se evidenció la materialización del riesgo asociado a la implementación de rutas de formación no alineadas con las necesidades de la población objetivo o del sistema productivo.
</t>
  </si>
  <si>
    <t>- Se evidenció cumplimiento en la elaboración del diagnóstico de necesidades de formación y capacitación, integrando información proveniente de encuestas de satisfacción e intereses de los usuarios.
- Se identificó la necesidad de fortalecer la consolidación y archivo de las listas de asistencia derivadas de los espacios de socialización realizados.
- Se recomienda continuar fortaleciendo los mecanismos de recolección y análisis de información para garantizar que las rutas de formación respondan de manera pertinente a las necesidades del sistema productivo y de la población beneficiaria.</t>
  </si>
  <si>
    <t xml:space="preserve">Se evidencia los soportes relacionados con la actividad de control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</si>
  <si>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</si>
  <si>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</si>
  <si>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</si>
  <si>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</si>
  <si>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</si>
  <si>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</si>
  <si>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</si>
  <si>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</si>
  <si>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</si>
  <si>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</si>
  <si>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</si>
  <si>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</si>
  <si>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</si>
  <si>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</si>
  <si>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</si>
  <si>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No se completa el proceso de las Rutas de Formación por no cumplir con el número mínimo de asistentes.
Falta de asistencia de la población sujeto de atención, en la  oferta de Rutas de Formación.</t>
  </si>
  <si>
    <t xml:space="preserve">Falta de disponibilidad de tiempo de la población sujeto de atención para participar en la ruta de formación 
La disminución del recurso financiero asignado al proyecto de inversión 
</t>
  </si>
  <si>
    <t xml:space="preserve">Posibilidad de incumplimiento de las metas del proyecto de inversión a cargo de la subdirección de formación y empleabilidad
 </t>
  </si>
  <si>
    <t>1. Hallazgos de los entes de control
2. No se cumplen con los objetivos trazados por la entidad.</t>
  </si>
  <si>
    <t xml:space="preserve">Realizar seguimiento a los resultados de las rutas de formación  de cada proyecto de inversión 
1. Responsable: El/la Subdirector/a de Formación y Empleabilidad y los profesionales designado(a)s por la (el) Subdirector(a)
2. Periodicidad: mensualmente. 
3. Propósito: diseñar estrategias que permitan el  avance  de las metas, en caso de que se presenten retrasos en el cumplimiento de los objetivos.
4.Evidencia: Formato seguimiento a indicadores de gestión
5. Observaciones y desviaciones: Seguimiento al plan de acción institucional de la subdirección de Formación y Empleabilidad
</t>
  </si>
  <si>
    <t>Se generan estratégias con diferentes entidades para elcumplimiento de las metas</t>
  </si>
  <si>
    <t>En cumplimiento del segundo control, se desarrollaron espacios de socialización de la documentación creada y actualizada, relacionados con el Diagnóstico de Necesidades de Formación y los instrumentos de evaluación de satisfacción, dirigidos a los equipos responsables del seguimiento de las rutas de formación integral.
Como parte del seguimiento realizado, se efectuó la consolidación y organización de las listas de asistencia correspondientes a las socializaciones, subsanando la observación identificada en el seguimiento anterior y fortaleciendo la trazabilidad de las actividades desarrolladas.
Evidencias:
Registros documentales de las socializaciones realizadas.
Listas de asistencia consolidadas.
Documentación socializada relacionada con el diagnóstico de necesidades de formación y los instrumentos de satisfacción.</t>
  </si>
  <si>
    <t xml:space="preserve">Durante el periodo evaluado no se evidenció la materialización del riesgo relacionado con el incumplimiento de metas o la falta de seguimiento a las rutas de formación.
</t>
  </si>
  <si>
    <t xml:space="preserve">- Se evidenció seguimiento periódico a los indicadores de gestión y al avance de las rutas de formación asociadas a los proyectos de inversión de la Subdirección.
- Se identificó la importancia de continuar fortaleciendo los mecanismos de análisis y reporte de resultados para anticipar posibles retrasos en el cumplimiento de metas institucionales.
</t>
  </si>
  <si>
    <t xml:space="preserve"> 
Incumplimiento en la misionalidad del Centro de Innovación Gastronómico</t>
  </si>
  <si>
    <t xml:space="preserve">
Ausencia de documentación que describa el uso, manejo adecuado y seguro del Centro de Innovación Gastronómica 
</t>
  </si>
  <si>
    <t xml:space="preserve">Posibilidad de afectación reputacional por inefectivo seguimiento en los criterios establecidos de acuerdo a la normatividad vigente del uso del Centro de Innovación Gastronómico, dada  la ausencia de documentación que describa el uso, manejo adecuado y seguro, afectando su misionalidad.
 </t>
  </si>
  <si>
    <t xml:space="preserve">1. Afectación reputacional por inefectivo seguimiento en los criterios establecidos de acuerdo a la normatividad vigente del uso del Centro de Innovación Gastronómico
</t>
  </si>
  <si>
    <r>
      <rPr>
        <sz val="16"/>
        <color theme="1"/>
        <rFont val="Arial"/>
      </rPr>
      <t xml:space="preserve">
1. Responsable: El/la Subdirector/a de Formación y Empleabilidad y los profesionales designado(a)s por la (el) Subdirector(a)
</t>
    </r>
    <r>
      <rPr>
        <b/>
        <sz val="16"/>
        <color theme="1"/>
        <rFont val="Arial"/>
      </rPr>
      <t>Acción</t>
    </r>
    <r>
      <rPr>
        <sz val="16"/>
        <color theme="1"/>
        <rFont val="Arial"/>
      </rPr>
      <t xml:space="preserve">: 
Creación y actualización de la documentación relacionada con uso y seguimiento del Centro de Innovación Gastronómico, asegurando el cumplimiento de los lineamientos establecidos y el aprovechamiento óptimo del espacio.
</t>
    </r>
    <r>
      <rPr>
        <b/>
        <sz val="16"/>
        <color theme="1"/>
        <rFont val="Arial"/>
      </rPr>
      <t>Documentación</t>
    </r>
    <r>
      <rPr>
        <sz val="16"/>
        <color theme="1"/>
        <rFont val="Arial"/>
      </rPr>
      <t xml:space="preserve">: Normatividad vigente relacionada y la documentación interna debidamente creada y actualizada
</t>
    </r>
    <r>
      <rPr>
        <b/>
        <sz val="16"/>
        <color theme="1"/>
        <rFont val="Arial"/>
      </rPr>
      <t>Frecuencia</t>
    </r>
    <r>
      <rPr>
        <sz val="16"/>
        <color theme="1"/>
        <rFont val="Arial"/>
      </rPr>
      <t xml:space="preserve">: Cuatrimestral
</t>
    </r>
    <r>
      <rPr>
        <b/>
        <sz val="16"/>
        <color theme="1"/>
        <rFont val="Arial"/>
      </rPr>
      <t>Evidencia</t>
    </r>
    <r>
      <rPr>
        <sz val="16"/>
        <color theme="1"/>
        <rFont val="Arial"/>
      </rPr>
      <t xml:space="preserve">: Documentos creados y actualizados
</t>
    </r>
    <r>
      <rPr>
        <b/>
        <sz val="16"/>
        <color theme="1"/>
        <rFont val="Arial"/>
      </rPr>
      <t>Ejecución</t>
    </r>
    <r>
      <rPr>
        <sz val="16"/>
        <color theme="1"/>
        <rFont val="Arial"/>
      </rPr>
      <t xml:space="preserve">: Mediente mesas de trabajo internas para revisión de documentación existente  o que se requiera crear, además de la revisión y actualización del reglamento borrador con el que cuenta actualmente el Centro de Innovación Gastronómico
2. Responsable: El/la Subdirector/a de Formación y Empleabilidad y los profesionales designado(a)s por la (el) Subdirector(a)
Acción: 
Realizar seguimiento a la operación y uso del Centro de Innovación Gastronómico.
Documentación: Normatividad vigente relacionada y la documentación interna debidamente creada y actualizada
Frecuencia: Trimestral
Evidencia: Informe de Gestión del seguimiento del Centro Innovación Gastronómico
Ejecución: Seguimiento en sitio  para verificar la gestión del uso adecuado del Centro de Innovación Gastronómico y/o visitas aleatorias para revisar el cumplimiento de lo establecido en la documentación.
</t>
    </r>
  </si>
  <si>
    <t xml:space="preserve">En el marco del monitoreo realizado al riesgo asociado a la posibilidad de afectación reputacional por un seguimiento inefectivo de los criterios establecidos para el uso del Centro de Innovación Gastronómica (CIG), de acuerdo con la normatividad vigente, se realizó la actualización del seguimiento al uso del CIG, fortaleciendo la trazabilidad de las actividades desarrolladas en el espacio.
Asimismo, se efectuó el reporte y seguimiento de las afectaciones físicas identificadas que pueden incidir en la operatividad del Centro, con el propósito de gestionar oportunamente las acciones requeridas para su atención y garantizar el adecuado funcionamiento del CIG y el cumplimiento de su misionalidad. Evidencias:
Formato seguimiento uso CIG
Memorandos de reporte condiciones operativas CIG
</t>
  </si>
  <si>
    <t xml:space="preserve">Durante el periodo evaluado no se evidenció la materialización del riesgo relacionado con el uso inadecuado del Centro de Innovación Gastronómico o el incumplimiento de lineamientos institucionales.
</t>
  </si>
  <si>
    <t>- Se evidenció avance en la actualización y fortalecimiento de la documentación relacionada con el uso y seguimiento del Centro de Innovación Gastronómico.
- Se identificó algunas fallas fisicas que pueden afectar la operatividad del CIG, con el fin de gestionar las soluciones operativas en el menor tiempo psoible.</t>
  </si>
  <si>
    <t>Falta de control y seguimiento , usos y 
Posibilidad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</si>
</sst>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4">
    <font>
      <sz val="11"/>
      <color theme="1"/>
      <name val="Aptos Narrow"/>
      <scheme val="minor"/>
    </font>
    <font>
      <sz val="11"/>
      <color theme="1"/>
      <name val="Arial"/>
    </font>
    <font>
      <b/>
      <sz val="16"/>
      <color theme="1"/>
      <name val="Arial"/>
    </font>
    <font>
      <sz val="11"/>
      <name val="Aptos Narrow"/>
    </font>
    <font>
      <b/>
      <sz val="12"/>
      <color theme="1"/>
      <name val="Arial"/>
    </font>
    <font>
      <sz val="11"/>
      <color theme="1"/>
      <name val="Aptos Narrow"/>
    </font>
    <font>
      <sz val="12"/>
      <color theme="1"/>
      <name val="Arial"/>
    </font>
    <font>
      <b/>
      <sz val="10"/>
      <color theme="1"/>
      <name val="Arial"/>
    </font>
    <font>
      <sz val="10"/>
      <color theme="1"/>
      <name val="Times New Roman"/>
    </font>
    <font>
      <sz val="10"/>
      <color theme="1"/>
      <name val="Arial"/>
    </font>
    <font>
      <sz val="11"/>
      <color theme="1"/>
      <name val="Calibri"/>
    </font>
    <font>
      <b/>
      <sz val="20"/>
      <color theme="1"/>
      <name val="Arial"/>
    </font>
    <font>
      <b/>
      <u/>
      <sz val="11"/>
      <color theme="1"/>
      <name val="Aptos Narrow"/>
    </font>
    <font>
      <b/>
      <sz val="10"/>
      <color theme="1"/>
      <name val="Times New Roman"/>
    </font>
    <font>
      <sz val="16"/>
      <color theme="1"/>
      <name val="Arial"/>
    </font>
    <font>
      <b/>
      <sz val="11"/>
      <color theme="1"/>
      <name val="Arial"/>
    </font>
    <font>
      <sz val="14"/>
      <color theme="1"/>
      <name val="Arial"/>
    </font>
    <font>
      <sz val="12"/>
      <color theme="1"/>
      <name val="Times New Roman"/>
    </font>
    <font>
      <sz val="12"/>
      <color rgb="FF000000"/>
      <name val="Times New Roman"/>
    </font>
    <font>
      <sz val="16"/>
      <color rgb="FF000000"/>
      <name val="Times New Roman"/>
    </font>
    <font>
      <b/>
      <sz val="14"/>
      <color theme="1"/>
      <name val="Arial"/>
    </font>
    <font>
      <sz val="18"/>
      <color theme="1"/>
      <name val="Arial"/>
    </font>
    <font>
      <b/>
      <sz val="11"/>
      <color theme="1"/>
      <name val="Aptos Narrow"/>
    </font>
    <font>
      <b/>
      <vertAlign val="superscript"/>
      <sz val="10"/>
      <color theme="1"/>
      <name val="Arial"/>
    </font>
  </fonts>
  <fills count="12">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rgb="FF4D94D8"/>
        <bgColor rgb="FF4D94D8"/>
      </patternFill>
    </fill>
    <fill>
      <patternFill patternType="solid">
        <fgColor rgb="FFB4C6E7"/>
        <bgColor rgb="FFB4C6E7"/>
      </patternFill>
    </fill>
    <fill>
      <patternFill patternType="solid">
        <fgColor rgb="FF9CC2E5"/>
        <bgColor rgb="FF9CC2E5"/>
      </patternFill>
    </fill>
    <fill>
      <patternFill patternType="solid">
        <fgColor rgb="FFFFFF00"/>
        <bgColor rgb="FFFFFF00"/>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
      <patternFill patternType="solid">
        <fgColor rgb="FFC1E4F5"/>
        <bgColor rgb="FFC1E4F5"/>
      </patternFill>
    </fill>
  </fills>
  <borders count="8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bottom/>
      <diagonal/>
    </border>
    <border>
      <left/>
      <right/>
      <top/>
      <bottom style="medium">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right style="thin">
        <color rgb="FF000000"/>
      </right>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hair">
        <color rgb="FF000000"/>
      </top>
      <bottom/>
      <diagonal/>
    </border>
    <border>
      <left style="hair">
        <color rgb="FF000000"/>
      </left>
      <right style="hair">
        <color rgb="FF000000"/>
      </right>
      <top style="hair">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158">
    <xf numFmtId="0" fontId="0" fillId="0" borderId="0" xfId="0"/>
    <xf numFmtId="0" fontId="4" fillId="0" borderId="4" xfId="0" applyFont="1" applyBorder="1" applyAlignment="1">
      <alignment vertical="center" wrapText="1"/>
    </xf>
    <xf numFmtId="0" fontId="1" fillId="0" borderId="5" xfId="0" applyFont="1" applyBorder="1" applyAlignment="1">
      <alignment horizontal="center" vertical="center"/>
    </xf>
    <xf numFmtId="0" fontId="5" fillId="0" borderId="0" xfId="0" applyFont="1"/>
    <xf numFmtId="0" fontId="1" fillId="0" borderId="0" xfId="0" applyFont="1"/>
    <xf numFmtId="0" fontId="4" fillId="0" borderId="8" xfId="0" applyFont="1" applyBorder="1" applyAlignment="1">
      <alignment vertical="center" wrapText="1"/>
    </xf>
    <xf numFmtId="0" fontId="6" fillId="2" borderId="9" xfId="0" applyFont="1" applyFill="1" applyBorder="1" applyAlignment="1">
      <alignment horizontal="center" vertical="center" wrapText="1"/>
    </xf>
    <xf numFmtId="0" fontId="4" fillId="0" borderId="13" xfId="0" applyFont="1" applyBorder="1" applyAlignment="1">
      <alignment vertical="center" wrapText="1"/>
    </xf>
    <xf numFmtId="164" fontId="6" fillId="2" borderId="14"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0" borderId="0" xfId="0" applyFont="1"/>
    <xf numFmtId="0" fontId="9" fillId="0" borderId="0" xfId="0" applyFont="1" applyAlignment="1">
      <alignment horizontal="left" vertical="center"/>
    </xf>
    <xf numFmtId="0" fontId="7" fillId="0" borderId="0" xfId="0" applyFont="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0" fillId="0" borderId="0" xfId="0" applyFont="1"/>
    <xf numFmtId="0" fontId="11" fillId="0" borderId="27" xfId="0" applyFont="1" applyBorder="1" applyAlignment="1">
      <alignment horizontal="center" vertical="center"/>
    </xf>
    <xf numFmtId="0" fontId="11" fillId="0" borderId="25" xfId="0" applyFont="1" applyBorder="1" applyAlignment="1">
      <alignment horizontal="center" vertical="center"/>
    </xf>
    <xf numFmtId="0" fontId="1" fillId="0" borderId="25" xfId="0" applyFont="1" applyBorder="1"/>
    <xf numFmtId="0" fontId="1" fillId="0" borderId="28" xfId="0" applyFont="1" applyBorder="1"/>
    <xf numFmtId="0" fontId="7" fillId="2" borderId="30" xfId="0" applyFont="1" applyFill="1" applyBorder="1" applyAlignment="1">
      <alignment horizontal="center" vertical="center"/>
    </xf>
    <xf numFmtId="0" fontId="13" fillId="2" borderId="30" xfId="0" applyFont="1" applyFill="1" applyBorder="1" applyAlignment="1">
      <alignment horizontal="center" vertical="center"/>
    </xf>
    <xf numFmtId="164" fontId="13" fillId="2" borderId="30" xfId="0" applyNumberFormat="1" applyFont="1" applyFill="1" applyBorder="1" applyAlignment="1">
      <alignment horizontal="center" vertical="center"/>
    </xf>
    <xf numFmtId="0" fontId="13" fillId="2" borderId="32" xfId="0" applyFont="1" applyFill="1" applyBorder="1" applyAlignment="1">
      <alignment horizontal="center" vertical="center"/>
    </xf>
    <xf numFmtId="164" fontId="13" fillId="2" borderId="32" xfId="0" applyNumberFormat="1" applyFont="1" applyFill="1" applyBorder="1" applyAlignment="1">
      <alignment horizontal="center" vertical="center"/>
    </xf>
    <xf numFmtId="0" fontId="13" fillId="2" borderId="33" xfId="0" applyFont="1" applyFill="1" applyBorder="1" applyAlignment="1">
      <alignment horizontal="center" vertical="center"/>
    </xf>
    <xf numFmtId="0" fontId="13" fillId="0" borderId="0" xfId="0" applyFont="1" applyAlignment="1">
      <alignment horizontal="center"/>
    </xf>
    <xf numFmtId="0" fontId="7" fillId="0" borderId="41" xfId="0" applyFont="1" applyBorder="1" applyAlignment="1">
      <alignment horizontal="center"/>
    </xf>
    <xf numFmtId="0" fontId="13" fillId="0" borderId="0" xfId="0" applyFont="1"/>
    <xf numFmtId="0" fontId="7" fillId="3" borderId="50" xfId="0" applyFont="1" applyFill="1" applyBorder="1" applyAlignment="1">
      <alignment horizontal="center" vertical="center" wrapText="1"/>
    </xf>
    <xf numFmtId="0" fontId="13" fillId="0" borderId="0" xfId="0" applyFont="1" applyAlignment="1">
      <alignment horizontal="center" vertical="center" wrapText="1"/>
    </xf>
    <xf numFmtId="0" fontId="7" fillId="3" borderId="53" xfId="0" applyFont="1" applyFill="1" applyBorder="1" applyAlignment="1">
      <alignment horizontal="center" vertical="center" wrapText="1"/>
    </xf>
    <xf numFmtId="0" fontId="7" fillId="3" borderId="53" xfId="0" applyFont="1" applyFill="1" applyBorder="1" applyAlignment="1">
      <alignment horizontal="center" vertical="center"/>
    </xf>
    <xf numFmtId="0" fontId="4" fillId="3" borderId="54"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3" fillId="5" borderId="58"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13" fillId="5" borderId="59" xfId="0" applyFont="1" applyFill="1" applyBorder="1" applyAlignment="1">
      <alignment horizontal="center" vertical="center" wrapText="1"/>
    </xf>
    <xf numFmtId="0" fontId="13" fillId="6" borderId="58" xfId="0" applyFont="1" applyFill="1" applyBorder="1" applyAlignment="1">
      <alignment horizontal="center" vertical="center" wrapText="1"/>
    </xf>
    <xf numFmtId="0" fontId="13" fillId="6" borderId="59" xfId="0" applyFont="1" applyFill="1" applyBorder="1" applyAlignment="1">
      <alignment horizontal="center" vertical="center" wrapText="1"/>
    </xf>
    <xf numFmtId="0" fontId="6" fillId="0" borderId="65" xfId="0" applyFont="1" applyBorder="1" applyAlignment="1">
      <alignment horizontal="left" vertical="top" wrapText="1"/>
    </xf>
    <xf numFmtId="0" fontId="7" fillId="0" borderId="66" xfId="0" applyFont="1" applyBorder="1" applyAlignment="1">
      <alignment horizontal="center" vertical="center" wrapText="1"/>
    </xf>
    <xf numFmtId="1" fontId="6" fillId="0" borderId="66" xfId="0" applyNumberFormat="1" applyFont="1" applyBorder="1" applyAlignment="1">
      <alignment horizontal="center" vertical="center"/>
    </xf>
    <xf numFmtId="0" fontId="8" fillId="0" borderId="0" xfId="0" applyFont="1" applyAlignment="1">
      <alignment horizontal="center"/>
    </xf>
    <xf numFmtId="0" fontId="6" fillId="0" borderId="73" xfId="0" applyFont="1" applyBorder="1" applyAlignment="1">
      <alignment horizontal="left" vertical="top" wrapText="1"/>
    </xf>
    <xf numFmtId="0" fontId="7" fillId="0" borderId="74" xfId="0" applyFont="1" applyBorder="1" applyAlignment="1">
      <alignment horizontal="center" vertical="center" wrapText="1"/>
    </xf>
    <xf numFmtId="1" fontId="6" fillId="0" borderId="74" xfId="0" applyNumberFormat="1" applyFont="1" applyBorder="1" applyAlignment="1">
      <alignment horizontal="center" vertical="center"/>
    </xf>
    <xf numFmtId="0" fontId="6" fillId="0" borderId="0" xfId="0" applyFont="1" applyAlignment="1">
      <alignment vertical="top" wrapText="1"/>
    </xf>
    <xf numFmtId="0" fontId="6" fillId="9" borderId="25" xfId="0" applyFont="1" applyFill="1" applyBorder="1" applyAlignment="1">
      <alignment horizontal="center" vertical="center" wrapText="1"/>
    </xf>
    <xf numFmtId="0" fontId="13" fillId="0" borderId="0" xfId="0" applyFont="1" applyAlignment="1">
      <alignment horizontal="left" vertical="center" wrapText="1"/>
    </xf>
    <xf numFmtId="0" fontId="6" fillId="0" borderId="81" xfId="0" applyFont="1" applyBorder="1" applyAlignment="1">
      <alignment horizontal="left" vertical="top" wrapText="1"/>
    </xf>
    <xf numFmtId="0" fontId="7" fillId="0" borderId="82" xfId="0" applyFont="1" applyBorder="1" applyAlignment="1">
      <alignment horizontal="center" vertical="center" wrapText="1"/>
    </xf>
    <xf numFmtId="1" fontId="6" fillId="0" borderId="82" xfId="0" applyNumberFormat="1" applyFont="1" applyBorder="1" applyAlignment="1">
      <alignment horizontal="center" vertical="center"/>
    </xf>
    <xf numFmtId="0" fontId="11" fillId="0" borderId="48" xfId="0" applyFont="1" applyBorder="1" applyAlignment="1">
      <alignment horizontal="center" vertical="center" wrapText="1"/>
    </xf>
    <xf numFmtId="0" fontId="14" fillId="0" borderId="25" xfId="0" applyFont="1" applyBorder="1" applyAlignment="1">
      <alignment vertical="center" wrapText="1"/>
    </xf>
    <xf numFmtId="0" fontId="14" fillId="0" borderId="28" xfId="0" applyFont="1" applyBorder="1" applyAlignment="1">
      <alignment vertical="center" wrapText="1"/>
    </xf>
    <xf numFmtId="0" fontId="7" fillId="3" borderId="83" xfId="0" applyFont="1" applyFill="1" applyBorder="1" applyAlignment="1">
      <alignment horizontal="center" vertical="center" wrapText="1"/>
    </xf>
    <xf numFmtId="0" fontId="7" fillId="3" borderId="84" xfId="0" applyFont="1" applyFill="1" applyBorder="1" applyAlignment="1">
      <alignment horizontal="center" vertical="center" wrapText="1"/>
    </xf>
    <xf numFmtId="0" fontId="1" fillId="11" borderId="84" xfId="0" applyFont="1" applyFill="1" applyBorder="1" applyAlignment="1">
      <alignment horizontal="center"/>
    </xf>
    <xf numFmtId="0" fontId="7" fillId="7" borderId="54" xfId="0" applyFont="1" applyFill="1" applyBorder="1" applyAlignment="1">
      <alignment horizontal="center" vertical="center" wrapText="1"/>
    </xf>
    <xf numFmtId="0" fontId="14" fillId="0" borderId="27" xfId="0" applyFont="1" applyBorder="1" applyAlignment="1">
      <alignment wrapText="1"/>
    </xf>
    <xf numFmtId="0" fontId="6" fillId="0" borderId="25" xfId="0" applyFont="1" applyBorder="1" applyAlignment="1">
      <alignment horizontal="left" vertical="center" wrapText="1"/>
    </xf>
    <xf numFmtId="0" fontId="7" fillId="0" borderId="25" xfId="0" applyFont="1" applyBorder="1" applyAlignment="1">
      <alignment horizontal="center" vertical="center" wrapText="1"/>
    </xf>
    <xf numFmtId="1" fontId="6" fillId="0" borderId="25" xfId="0" applyNumberFormat="1" applyFont="1" applyBorder="1" applyAlignment="1">
      <alignment horizontal="center" vertical="center"/>
    </xf>
    <xf numFmtId="0" fontId="1" fillId="0" borderId="25" xfId="0" applyFont="1" applyBorder="1" applyAlignment="1">
      <alignment vertical="center" wrapText="1"/>
    </xf>
    <xf numFmtId="0" fontId="8" fillId="0" borderId="25" xfId="0" applyFont="1" applyBorder="1" applyAlignment="1">
      <alignment horizontal="center"/>
    </xf>
    <xf numFmtId="164" fontId="17" fillId="0" borderId="25" xfId="0" applyNumberFormat="1" applyFont="1" applyBorder="1" applyAlignment="1">
      <alignment horizontal="center" vertical="center"/>
    </xf>
    <xf numFmtId="0" fontId="17" fillId="0" borderId="25" xfId="0" applyFont="1" applyBorder="1" applyAlignment="1">
      <alignment horizontal="center" vertical="center" wrapText="1"/>
    </xf>
    <xf numFmtId="0" fontId="8" fillId="0" borderId="25" xfId="0" applyFont="1" applyBorder="1"/>
    <xf numFmtId="0" fontId="10" fillId="0" borderId="25" xfId="0" applyFont="1" applyBorder="1" applyAlignment="1">
      <alignment vertical="center" wrapText="1"/>
    </xf>
    <xf numFmtId="0" fontId="10" fillId="0" borderId="25" xfId="0" applyFont="1" applyBorder="1"/>
    <xf numFmtId="0" fontId="11" fillId="0" borderId="25" xfId="0" applyFont="1" applyBorder="1" applyAlignment="1">
      <alignment horizontal="center" vertical="center" wrapText="1"/>
    </xf>
    <xf numFmtId="0" fontId="14" fillId="0" borderId="27" xfId="0" applyFont="1" applyBorder="1" applyAlignment="1">
      <alignment vertical="center" wrapText="1"/>
    </xf>
    <xf numFmtId="0" fontId="10" fillId="0" borderId="53" xfId="0" applyFont="1" applyBorder="1"/>
    <xf numFmtId="0" fontId="22" fillId="7" borderId="85" xfId="0" applyFont="1" applyFill="1" applyBorder="1" applyAlignment="1">
      <alignment horizontal="center" vertical="center"/>
    </xf>
    <xf numFmtId="0" fontId="14" fillId="0" borderId="27" xfId="0" applyFont="1" applyBorder="1" applyAlignment="1">
      <alignment vertical="top" wrapText="1"/>
    </xf>
    <xf numFmtId="0" fontId="2" fillId="8" borderId="48" xfId="0" applyFont="1" applyFill="1" applyBorder="1" applyAlignment="1">
      <alignment horizontal="center" vertical="center"/>
    </xf>
    <xf numFmtId="0" fontId="3" fillId="0" borderId="69" xfId="0" applyFont="1" applyBorder="1"/>
    <xf numFmtId="0" fontId="3" fillId="0" borderId="56" xfId="0" applyFont="1" applyBorder="1"/>
    <xf numFmtId="0" fontId="15" fillId="0" borderId="48" xfId="0" applyFont="1" applyBorder="1" applyAlignment="1">
      <alignment horizontal="center" vertical="center" wrapText="1"/>
    </xf>
    <xf numFmtId="0" fontId="7" fillId="3" borderId="47" xfId="0" applyFont="1" applyFill="1" applyBorder="1" applyAlignment="1">
      <alignment horizontal="center" vertical="center" wrapText="1"/>
    </xf>
    <xf numFmtId="0" fontId="3" fillId="0" borderId="55" xfId="0" applyFont="1" applyBorder="1"/>
    <xf numFmtId="0" fontId="7" fillId="3" borderId="48" xfId="0" applyFont="1" applyFill="1" applyBorder="1" applyAlignment="1">
      <alignment horizontal="center" vertical="center"/>
    </xf>
    <xf numFmtId="0" fontId="7" fillId="3" borderId="48" xfId="0" applyFont="1" applyFill="1" applyBorder="1" applyAlignment="1">
      <alignment horizontal="center" vertical="center" wrapText="1"/>
    </xf>
    <xf numFmtId="1" fontId="2" fillId="0" borderId="67" xfId="0" applyNumberFormat="1" applyFont="1" applyBorder="1" applyAlignment="1">
      <alignment horizontal="center" vertical="center" wrapText="1"/>
    </xf>
    <xf numFmtId="0" fontId="3" fillId="0" borderId="75" xfId="0" applyFont="1" applyBorder="1"/>
    <xf numFmtId="0" fontId="4" fillId="0" borderId="48" xfId="0" applyFont="1" applyBorder="1" applyAlignment="1">
      <alignment horizontal="center" vertical="center" wrapText="1"/>
    </xf>
    <xf numFmtId="0" fontId="20" fillId="8" borderId="48" xfId="0" applyFont="1" applyFill="1" applyBorder="1" applyAlignment="1">
      <alignment horizontal="center" vertical="center" wrapText="1"/>
    </xf>
    <xf numFmtId="0" fontId="3" fillId="0" borderId="79" xfId="0" applyFont="1" applyBorder="1"/>
    <xf numFmtId="0" fontId="16" fillId="0" borderId="68" xfId="0" applyFont="1" applyBorder="1" applyAlignment="1">
      <alignment horizontal="left" vertical="center" wrapText="1"/>
    </xf>
    <xf numFmtId="0" fontId="3" fillId="0" borderId="71" xfId="0" applyFont="1" applyBorder="1"/>
    <xf numFmtId="0" fontId="7" fillId="10" borderId="68" xfId="0" applyFont="1" applyFill="1" applyBorder="1" applyAlignment="1">
      <alignment horizontal="left" vertical="center" wrapText="1"/>
    </xf>
    <xf numFmtId="0" fontId="3" fillId="0" borderId="77" xfId="0" applyFont="1" applyBorder="1"/>
    <xf numFmtId="0" fontId="7" fillId="3" borderId="49" xfId="0" applyFont="1" applyFill="1" applyBorder="1" applyAlignment="1">
      <alignment horizontal="center" vertical="center" wrapText="1"/>
    </xf>
    <xf numFmtId="0" fontId="7" fillId="0" borderId="48" xfId="0" applyFont="1" applyBorder="1" applyAlignment="1">
      <alignment horizontal="center" vertical="center" wrapText="1"/>
    </xf>
    <xf numFmtId="0" fontId="4" fillId="2" borderId="48" xfId="0" applyFont="1" applyFill="1" applyBorder="1" applyAlignment="1">
      <alignment horizontal="center" vertical="center"/>
    </xf>
    <xf numFmtId="164" fontId="17" fillId="0" borderId="48" xfId="0" applyNumberFormat="1" applyFont="1" applyBorder="1" applyAlignment="1">
      <alignment horizontal="center" vertical="center" wrapText="1"/>
    </xf>
    <xf numFmtId="0" fontId="20" fillId="0" borderId="76" xfId="0" applyFont="1" applyBorder="1" applyAlignment="1">
      <alignment horizontal="center" vertical="center" wrapText="1"/>
    </xf>
    <xf numFmtId="0" fontId="2" fillId="9" borderId="48" xfId="0" applyFont="1" applyFill="1" applyBorder="1" applyAlignment="1">
      <alignment horizontal="center" vertical="center" wrapText="1"/>
    </xf>
    <xf numFmtId="0" fontId="21" fillId="0" borderId="68"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6" xfId="0" applyFont="1" applyBorder="1"/>
    <xf numFmtId="0" fontId="0" fillId="0" borderId="0" xfId="0"/>
    <xf numFmtId="0" fontId="3" fillId="0" borderId="7" xfId="0" applyFont="1" applyBorder="1"/>
    <xf numFmtId="0" fontId="3" fillId="0" borderId="10" xfId="0" applyFont="1" applyBorder="1"/>
    <xf numFmtId="0" fontId="3" fillId="0" borderId="11" xfId="0" applyFont="1" applyBorder="1"/>
    <xf numFmtId="0" fontId="3" fillId="0" borderId="12" xfId="0" applyFont="1" applyBorder="1"/>
    <xf numFmtId="0" fontId="7" fillId="0" borderId="16" xfId="0" applyFont="1" applyBorder="1" applyAlignment="1">
      <alignment horizontal="center" vertical="center" wrapText="1"/>
    </xf>
    <xf numFmtId="0" fontId="7" fillId="2" borderId="1"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7" fillId="0" borderId="22" xfId="0" applyFont="1" applyBorder="1" applyAlignment="1">
      <alignment horizontal="center" vertical="center" wrapText="1"/>
    </xf>
    <xf numFmtId="0" fontId="3" fillId="0" borderId="23" xfId="0" applyFont="1" applyBorder="1"/>
    <xf numFmtId="0" fontId="7"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3" fillId="5" borderId="1" xfId="0" applyFont="1" applyFill="1" applyBorder="1" applyAlignment="1">
      <alignment horizontal="center" vertical="center"/>
    </xf>
    <xf numFmtId="0" fontId="13" fillId="6" borderId="1" xfId="0" applyFont="1" applyFill="1" applyBorder="1" applyAlignment="1">
      <alignment horizontal="center" vertical="center"/>
    </xf>
    <xf numFmtId="0" fontId="7" fillId="0" borderId="40" xfId="0" applyFont="1" applyBorder="1" applyAlignment="1">
      <alignment horizontal="center"/>
    </xf>
    <xf numFmtId="0" fontId="3" fillId="0" borderId="41" xfId="0" applyFont="1" applyBorder="1"/>
    <xf numFmtId="0" fontId="3" fillId="0" borderId="27" xfId="0" applyFont="1" applyBorder="1"/>
    <xf numFmtId="0" fontId="7" fillId="0" borderId="28" xfId="0" applyFont="1" applyBorder="1" applyAlignment="1">
      <alignment horizontal="center"/>
    </xf>
    <xf numFmtId="0" fontId="7" fillId="3" borderId="44" xfId="0" applyFont="1" applyFill="1" applyBorder="1" applyAlignment="1">
      <alignment horizontal="center" vertical="center" wrapText="1"/>
    </xf>
    <xf numFmtId="0" fontId="3" fillId="0" borderId="45" xfId="0" applyFont="1" applyBorder="1"/>
    <xf numFmtId="0" fontId="3" fillId="0" borderId="46" xfId="0" applyFont="1" applyBorder="1"/>
    <xf numFmtId="0" fontId="1" fillId="0" borderId="1" xfId="0" applyFont="1" applyBorder="1" applyAlignment="1">
      <alignment horizontal="center" vertical="center"/>
    </xf>
    <xf numFmtId="0" fontId="12" fillId="4" borderId="29" xfId="0" applyFont="1" applyFill="1" applyBorder="1" applyAlignment="1">
      <alignment horizontal="center" vertical="center"/>
    </xf>
    <xf numFmtId="0" fontId="3" fillId="0" borderId="31" xfId="0" applyFont="1" applyBorder="1"/>
    <xf numFmtId="0" fontId="7" fillId="3" borderId="22" xfId="0" applyFont="1" applyFill="1" applyBorder="1" applyAlignment="1">
      <alignment horizontal="center" vertical="center" wrapText="1"/>
    </xf>
    <xf numFmtId="0" fontId="3" fillId="0" borderId="34" xfId="0" applyFont="1" applyBorder="1"/>
    <xf numFmtId="0" fontId="7" fillId="3" borderId="39" xfId="0" applyFont="1" applyFill="1" applyBorder="1" applyAlignment="1">
      <alignment horizontal="center" vertical="center" wrapText="1"/>
    </xf>
    <xf numFmtId="0" fontId="3" fillId="0" borderId="43" xfId="0" applyFont="1" applyBorder="1"/>
    <xf numFmtId="0" fontId="3" fillId="0" borderId="52" xfId="0" applyFont="1" applyBorder="1"/>
    <xf numFmtId="0" fontId="7" fillId="3" borderId="38" xfId="0" applyFont="1" applyFill="1" applyBorder="1" applyAlignment="1">
      <alignment horizontal="center" vertical="center" wrapText="1"/>
    </xf>
    <xf numFmtId="0" fontId="3" fillId="0" borderId="42" xfId="0" applyFont="1" applyBorder="1"/>
    <xf numFmtId="0" fontId="3" fillId="0" borderId="51" xfId="0" applyFont="1" applyBorder="1"/>
    <xf numFmtId="0" fontId="7" fillId="3" borderId="61" xfId="0" applyFont="1" applyFill="1" applyBorder="1" applyAlignment="1">
      <alignment horizontal="center" vertical="center" wrapText="1"/>
    </xf>
    <xf numFmtId="0" fontId="7" fillId="0" borderId="61" xfId="0" applyFont="1" applyBorder="1" applyAlignment="1">
      <alignment horizontal="center" vertical="center" wrapText="1"/>
    </xf>
    <xf numFmtId="0" fontId="7" fillId="7" borderId="63" xfId="0" applyFont="1" applyFill="1" applyBorder="1" applyAlignment="1">
      <alignment horizontal="center" vertical="center" wrapText="1"/>
    </xf>
    <xf numFmtId="0" fontId="3" fillId="0" borderId="80" xfId="0" applyFont="1" applyBorder="1"/>
    <xf numFmtId="0" fontId="14" fillId="0" borderId="64" xfId="0" applyFont="1" applyBorder="1" applyAlignment="1">
      <alignment horizontal="left" vertical="center" wrapText="1"/>
    </xf>
    <xf numFmtId="0" fontId="3" fillId="0" borderId="72" xfId="0" applyFont="1" applyBorder="1"/>
    <xf numFmtId="0" fontId="11" fillId="0" borderId="60" xfId="0" applyFont="1" applyBorder="1" applyAlignment="1">
      <alignment horizontal="center" vertical="center" wrapText="1"/>
    </xf>
    <xf numFmtId="0" fontId="14" fillId="0" borderId="61" xfId="0" applyFont="1" applyBorder="1" applyAlignment="1">
      <alignment horizontal="left" vertical="center" wrapText="1"/>
    </xf>
    <xf numFmtId="0" fontId="14" fillId="0" borderId="48" xfId="0" applyFont="1" applyBorder="1" applyAlignment="1">
      <alignment horizontal="left" vertical="center" wrapText="1"/>
    </xf>
    <xf numFmtId="0" fontId="14" fillId="0" borderId="62" xfId="0" applyFont="1" applyBorder="1" applyAlignment="1">
      <alignment horizontal="left" vertical="center" wrapText="1"/>
    </xf>
    <xf numFmtId="0" fontId="3" fillId="0" borderId="70" xfId="0" applyFont="1" applyBorder="1"/>
    <xf numFmtId="0" fontId="3" fillId="0" borderId="78" xfId="0" applyFont="1" applyBorder="1"/>
    <xf numFmtId="0" fontId="18" fillId="0" borderId="48" xfId="0" applyFont="1" applyBorder="1" applyAlignment="1">
      <alignment horizontal="center" vertical="center" wrapText="1"/>
    </xf>
    <xf numFmtId="0" fontId="17" fillId="0" borderId="68" xfId="0" applyFont="1" applyBorder="1" applyAlignment="1">
      <alignment horizontal="center" vertical="center" wrapText="1"/>
    </xf>
    <xf numFmtId="0" fontId="19" fillId="0" borderId="48" xfId="0" applyFont="1" applyBorder="1" applyAlignment="1">
      <alignment horizontal="center" vertical="center" wrapText="1"/>
    </xf>
    <xf numFmtId="0" fontId="8" fillId="0" borderId="68" xfId="0" applyFont="1" applyBorder="1" applyAlignment="1">
      <alignment horizontal="center" vertical="center" wrapText="1"/>
    </xf>
  </cellXfs>
  <cellStyles count="1">
    <cellStyle name="Normal" xfId="0" builtinId="0"/>
  </cellStyles>
  <dxfs count="3">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wnloads/15.1%20%20PE01-FO-002%20Mapa%20de%20riesgos%20de%20Gesti&#243;n%202026.xlsx" TargetMode="External"/><Relationship Id="rId1" Type="http://schemas.openxmlformats.org/officeDocument/2006/relationships/externalLinkPath" Target="/Users/57313/Downloads/15.1%20%20PE01-FO-002%20Mapa%20de%20riesgos%20de%20Gesti&#243;n%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5/RIESGOS/formulaci&#243;n%202025/Matrices%20gesti&#243;n%202025/Formulaci&#243;n_Mapa%20de%20riesgos_formaci&#243;n%20y%20empleabilidad.xlsx" TargetMode="External"/><Relationship Id="rId1" Type="http://schemas.openxmlformats.org/officeDocument/2006/relationships/externalLinkPath" Target="/Users/57313/Documents/VARIOS/IPES/2025/RIESGOS/formulaci&#243;n%202025/Matrices%20gesti&#243;n%202025/Formulaci&#243;n_Mapa%20de%20riesgos_formaci&#243;n%20y%20empleabilid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S DE GESTIÓN"/>
      <sheetName val="PE01.Planeción Estrat y Táctica"/>
      <sheetName val="PE01.Plan Estrat y Táct - PIGA"/>
      <sheetName val="PE02. Gestión de Comunic"/>
      <sheetName val="PE03.Gestión Conocim Innovación"/>
      <sheetName val="PM02. Alternativas Comerciales"/>
      <sheetName val="PM02. Alter. Comer_Emprendimien"/>
      <sheetName val="PM03.Administrar el Sistema PDM"/>
      <sheetName val="PA01. Servicio al ciudadano"/>
      <sheetName val="PA02. Talento Humano"/>
      <sheetName val="PA02. Talento Humano_nómina"/>
      <sheetName val="PA02. Talento Humano_SST"/>
      <sheetName val="PA03. Gestión de la Inf y RT "/>
      <sheetName val="PA04. Gestión adquis-Cartera"/>
      <sheetName val="PA04. Gestión adquis-Contabilid"/>
      <sheetName val="PA04. Gestión adquis-Tesorería"/>
      <sheetName val="PA04. Gestión adquis-Presupuest"/>
      <sheetName val="PA04. Gestión adquis - Contract"/>
      <sheetName val="PA05. Ges de rec. físic_Almacén"/>
      <sheetName val="PA05. Gestión de recursos físic"/>
      <sheetName val="PA06. Gestión jurídica"/>
      <sheetName val="PV01. Eval Integral- discipli  "/>
      <sheetName val="PV01. Eval Integral- AC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
      <sheetName val="Datos"/>
      <sheetName val="INSTRUCTIVO DE DILIGENCIAMIENTO"/>
      <sheetName val="Encuesta de impacto "/>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X1" workbookViewId="0">
      <selection sqref="A1:A3"/>
    </sheetView>
  </sheetViews>
  <sheetFormatPr baseColWidth="10" defaultColWidth="12.6640625" defaultRowHeight="15" customHeight="1"/>
  <cols>
    <col min="1" max="1" width="28" customWidth="1"/>
    <col min="2" max="2" width="36.88671875" customWidth="1"/>
    <col min="3" max="5" width="32.44140625" customWidth="1"/>
    <col min="6" max="7" width="20.88671875" customWidth="1"/>
    <col min="8" max="8" width="20.88671875" hidden="1" customWidth="1"/>
    <col min="9" max="9" width="15.109375" customWidth="1"/>
    <col min="10" max="10" width="91" customWidth="1"/>
    <col min="11" max="11" width="53.44140625" customWidth="1"/>
    <col min="12" max="12" width="24.44140625" customWidth="1"/>
    <col min="13" max="13" width="23.44140625" customWidth="1"/>
    <col min="14" max="16" width="24.44140625" customWidth="1"/>
    <col min="17" max="17" width="25.109375" hidden="1" customWidth="1"/>
    <col min="18" max="18" width="25.109375" customWidth="1"/>
    <col min="19" max="19" width="25.109375" hidden="1" customWidth="1"/>
    <col min="20" max="20" width="25.109375" customWidth="1"/>
    <col min="21" max="21" width="42.44140625" customWidth="1"/>
    <col min="22" max="22" width="1.44140625" customWidth="1"/>
    <col min="23" max="23" width="33.44140625" customWidth="1"/>
    <col min="24" max="24" width="67" customWidth="1"/>
    <col min="25" max="25" width="40.44140625" customWidth="1"/>
    <col min="26" max="26" width="34.88671875" customWidth="1"/>
    <col min="27" max="27" width="2.44140625" customWidth="1"/>
    <col min="28" max="28" width="42.44140625" customWidth="1"/>
    <col min="29" max="29" width="43.44140625" customWidth="1"/>
    <col min="30" max="32" width="11.44140625" customWidth="1"/>
    <col min="33" max="49" width="14.44140625" customWidth="1"/>
  </cols>
  <sheetData>
    <row r="1" spans="1:49" ht="20.25" customHeight="1">
      <c r="A1" s="131"/>
      <c r="B1" s="101" t="s">
        <v>0</v>
      </c>
      <c r="C1" s="102"/>
      <c r="D1" s="102"/>
      <c r="E1" s="102"/>
      <c r="F1" s="102"/>
      <c r="G1" s="102"/>
      <c r="H1" s="102"/>
      <c r="I1" s="102"/>
      <c r="J1" s="102"/>
      <c r="K1" s="102"/>
      <c r="L1" s="102"/>
      <c r="M1" s="102"/>
      <c r="N1" s="102"/>
      <c r="O1" s="102"/>
      <c r="P1" s="102"/>
      <c r="Q1" s="102"/>
      <c r="R1" s="102"/>
      <c r="S1" s="102"/>
      <c r="T1" s="102"/>
      <c r="U1" s="102"/>
      <c r="V1" s="102"/>
      <c r="W1" s="102"/>
      <c r="X1" s="102"/>
      <c r="Y1" s="102"/>
      <c r="Z1" s="102"/>
      <c r="AA1" s="103"/>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c r="A2" s="104"/>
      <c r="B2" s="104"/>
      <c r="C2" s="105"/>
      <c r="D2" s="105"/>
      <c r="E2" s="105"/>
      <c r="F2" s="105"/>
      <c r="G2" s="105"/>
      <c r="H2" s="105"/>
      <c r="I2" s="105"/>
      <c r="J2" s="105"/>
      <c r="K2" s="105"/>
      <c r="L2" s="105"/>
      <c r="M2" s="105"/>
      <c r="N2" s="105"/>
      <c r="O2" s="105"/>
      <c r="P2" s="105"/>
      <c r="Q2" s="105"/>
      <c r="R2" s="105"/>
      <c r="S2" s="105"/>
      <c r="T2" s="105"/>
      <c r="U2" s="105"/>
      <c r="V2" s="105"/>
      <c r="W2" s="105"/>
      <c r="X2" s="105"/>
      <c r="Y2" s="105"/>
      <c r="Z2" s="105"/>
      <c r="AA2" s="106"/>
      <c r="AB2" s="5" t="s">
        <v>3</v>
      </c>
      <c r="AC2" s="6">
        <v>8</v>
      </c>
      <c r="AD2" s="3"/>
      <c r="AE2" s="4"/>
      <c r="AF2" s="4"/>
      <c r="AG2" s="4"/>
      <c r="AH2" s="4"/>
      <c r="AI2" s="4"/>
      <c r="AJ2" s="4"/>
      <c r="AK2" s="4"/>
      <c r="AL2" s="4"/>
      <c r="AM2" s="4"/>
      <c r="AN2" s="4"/>
      <c r="AO2" s="4"/>
      <c r="AP2" s="4"/>
      <c r="AQ2" s="4"/>
      <c r="AR2" s="4"/>
      <c r="AS2" s="4"/>
      <c r="AT2" s="4"/>
      <c r="AU2" s="4"/>
      <c r="AV2" s="4"/>
      <c r="AW2" s="4"/>
    </row>
    <row r="3" spans="1:49" ht="55.5" customHeight="1">
      <c r="A3" s="107"/>
      <c r="B3" s="107"/>
      <c r="C3" s="108"/>
      <c r="D3" s="108"/>
      <c r="E3" s="108"/>
      <c r="F3" s="108"/>
      <c r="G3" s="108"/>
      <c r="H3" s="108"/>
      <c r="I3" s="108"/>
      <c r="J3" s="108"/>
      <c r="K3" s="108"/>
      <c r="L3" s="108"/>
      <c r="M3" s="108"/>
      <c r="N3" s="108"/>
      <c r="O3" s="108"/>
      <c r="P3" s="108"/>
      <c r="Q3" s="108"/>
      <c r="R3" s="108"/>
      <c r="S3" s="108"/>
      <c r="T3" s="108"/>
      <c r="U3" s="108"/>
      <c r="V3" s="108"/>
      <c r="W3" s="108"/>
      <c r="X3" s="108"/>
      <c r="Y3" s="108"/>
      <c r="Z3" s="108"/>
      <c r="AA3" s="109"/>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c r="A4" s="9" t="s">
        <v>5</v>
      </c>
      <c r="B4" s="110" t="s">
        <v>6</v>
      </c>
      <c r="C4" s="108"/>
      <c r="D4" s="108"/>
      <c r="E4" s="108"/>
      <c r="F4" s="108"/>
      <c r="G4" s="108"/>
      <c r="H4" s="108"/>
      <c r="I4" s="108"/>
      <c r="J4" s="111"/>
      <c r="K4" s="103"/>
      <c r="L4" s="112"/>
      <c r="M4" s="102"/>
      <c r="N4" s="102"/>
      <c r="O4" s="113"/>
      <c r="P4" s="111"/>
      <c r="Q4" s="102"/>
      <c r="R4" s="102"/>
      <c r="S4" s="102"/>
      <c r="T4" s="102"/>
      <c r="U4" s="102"/>
      <c r="V4" s="102"/>
      <c r="W4" s="102"/>
      <c r="X4" s="102"/>
      <c r="Y4" s="102"/>
      <c r="Z4" s="102"/>
      <c r="AA4" s="102"/>
      <c r="AB4" s="102"/>
      <c r="AC4" s="103"/>
      <c r="AD4" s="10"/>
      <c r="AE4" s="10"/>
      <c r="AF4" s="10"/>
    </row>
    <row r="5" spans="1:49" ht="27" customHeight="1">
      <c r="A5" s="11"/>
      <c r="B5" s="11"/>
      <c r="C5" s="12"/>
      <c r="D5" s="12"/>
      <c r="E5" s="12"/>
      <c r="F5" s="12"/>
      <c r="G5" s="12"/>
      <c r="H5" s="12"/>
      <c r="I5" s="12"/>
      <c r="J5" s="104"/>
      <c r="K5" s="106"/>
      <c r="L5" s="114"/>
      <c r="M5" s="115"/>
      <c r="N5" s="115"/>
      <c r="O5" s="116"/>
      <c r="P5" s="104"/>
      <c r="Q5" s="105"/>
      <c r="R5" s="105"/>
      <c r="S5" s="105"/>
      <c r="T5" s="105"/>
      <c r="U5" s="105"/>
      <c r="V5" s="105"/>
      <c r="W5" s="105"/>
      <c r="X5" s="105"/>
      <c r="Y5" s="105"/>
      <c r="Z5" s="105"/>
      <c r="AA5" s="105"/>
      <c r="AB5" s="105"/>
      <c r="AC5" s="106"/>
      <c r="AD5" s="10"/>
      <c r="AE5" s="10"/>
      <c r="AF5" s="10"/>
    </row>
    <row r="6" spans="1:49" ht="59.25" customHeight="1">
      <c r="A6" s="9" t="s">
        <v>7</v>
      </c>
      <c r="B6" s="117" t="s">
        <v>8</v>
      </c>
      <c r="C6" s="118"/>
      <c r="D6" s="118"/>
      <c r="E6" s="118"/>
      <c r="F6" s="118"/>
      <c r="G6" s="118"/>
      <c r="H6" s="118"/>
      <c r="I6" s="118"/>
      <c r="J6" s="104"/>
      <c r="K6" s="106"/>
      <c r="L6" s="13" t="s">
        <v>9</v>
      </c>
      <c r="M6" s="14" t="s">
        <v>10</v>
      </c>
      <c r="N6" s="14" t="s">
        <v>11</v>
      </c>
      <c r="O6" s="15" t="s">
        <v>12</v>
      </c>
      <c r="P6" s="104"/>
      <c r="Q6" s="105"/>
      <c r="R6" s="105"/>
      <c r="S6" s="105"/>
      <c r="T6" s="105"/>
      <c r="U6" s="105"/>
      <c r="V6" s="105"/>
      <c r="W6" s="105"/>
      <c r="X6" s="105"/>
      <c r="Y6" s="105"/>
      <c r="Z6" s="105"/>
      <c r="AA6" s="105"/>
      <c r="AB6" s="105"/>
      <c r="AC6" s="106"/>
      <c r="AD6" s="10"/>
      <c r="AE6" s="10"/>
      <c r="AF6" s="16"/>
    </row>
    <row r="7" spans="1:49" ht="59.25" customHeight="1">
      <c r="A7" s="9" t="s">
        <v>13</v>
      </c>
      <c r="B7" s="117" t="s">
        <v>14</v>
      </c>
      <c r="C7" s="118"/>
      <c r="D7" s="118"/>
      <c r="E7" s="118"/>
      <c r="F7" s="118"/>
      <c r="G7" s="118"/>
      <c r="H7" s="118"/>
      <c r="I7" s="118"/>
      <c r="J7" s="107"/>
      <c r="K7" s="109"/>
      <c r="L7" s="17" t="s">
        <v>15</v>
      </c>
      <c r="M7" s="18"/>
      <c r="N7" s="19"/>
      <c r="O7" s="20"/>
      <c r="P7" s="107"/>
      <c r="Q7" s="108"/>
      <c r="R7" s="108"/>
      <c r="S7" s="108"/>
      <c r="T7" s="108"/>
      <c r="U7" s="108"/>
      <c r="V7" s="108"/>
      <c r="W7" s="108"/>
      <c r="X7" s="108"/>
      <c r="Y7" s="108"/>
      <c r="Z7" s="108"/>
      <c r="AA7" s="108"/>
      <c r="AB7" s="108"/>
      <c r="AC7" s="109"/>
      <c r="AD7" s="10"/>
      <c r="AE7" s="10"/>
      <c r="AF7" s="16"/>
    </row>
    <row r="8" spans="1:49" ht="8.25" customHeight="1">
      <c r="A8" s="132" t="s">
        <v>16</v>
      </c>
      <c r="B8" s="21"/>
      <c r="C8" s="21"/>
      <c r="D8" s="21"/>
      <c r="E8" s="21"/>
      <c r="F8" s="21"/>
      <c r="G8" s="21"/>
      <c r="H8" s="21"/>
      <c r="I8" s="21"/>
      <c r="J8" s="21"/>
      <c r="K8" s="21"/>
      <c r="L8" s="21"/>
      <c r="M8" s="21"/>
      <c r="N8" s="21"/>
      <c r="O8" s="21"/>
      <c r="P8" s="21"/>
      <c r="Q8" s="21"/>
      <c r="R8" s="21"/>
      <c r="S8" s="21"/>
      <c r="T8" s="21"/>
      <c r="U8" s="21"/>
      <c r="V8" s="22"/>
      <c r="W8" s="22"/>
      <c r="X8" s="22"/>
      <c r="Y8" s="23"/>
      <c r="Z8" s="22"/>
      <c r="AA8" s="10"/>
      <c r="AB8" s="10"/>
      <c r="AC8" s="10"/>
      <c r="AD8" s="10"/>
      <c r="AE8" s="10"/>
      <c r="AF8" s="10"/>
    </row>
    <row r="9" spans="1:49" ht="15" customHeight="1">
      <c r="A9" s="133"/>
      <c r="B9" s="21"/>
      <c r="C9" s="21"/>
      <c r="D9" s="21"/>
      <c r="E9" s="21"/>
      <c r="F9" s="21"/>
      <c r="G9" s="21"/>
      <c r="H9" s="21"/>
      <c r="I9" s="21"/>
      <c r="J9" s="21"/>
      <c r="K9" s="21"/>
      <c r="L9" s="21"/>
      <c r="M9" s="21"/>
      <c r="N9" s="21"/>
      <c r="O9" s="21"/>
      <c r="P9" s="21"/>
      <c r="Q9" s="21"/>
      <c r="R9" s="21"/>
      <c r="S9" s="21"/>
      <c r="T9" s="21"/>
      <c r="U9" s="21"/>
      <c r="V9" s="22"/>
      <c r="W9" s="24"/>
      <c r="X9" s="24"/>
      <c r="Y9" s="25"/>
      <c r="Z9" s="26"/>
      <c r="AA9" s="10"/>
      <c r="AB9" s="10"/>
      <c r="AC9" s="10"/>
      <c r="AD9" s="10"/>
      <c r="AE9" s="10"/>
      <c r="AF9" s="10"/>
    </row>
    <row r="10" spans="1:49" ht="27" customHeight="1">
      <c r="A10" s="134" t="s">
        <v>17</v>
      </c>
      <c r="B10" s="118"/>
      <c r="C10" s="118"/>
      <c r="D10" s="118"/>
      <c r="E10" s="135"/>
      <c r="F10" s="119" t="s">
        <v>18</v>
      </c>
      <c r="G10" s="120"/>
      <c r="H10" s="120"/>
      <c r="I10" s="120"/>
      <c r="J10" s="120"/>
      <c r="K10" s="120"/>
      <c r="L10" s="120"/>
      <c r="M10" s="120"/>
      <c r="N10" s="120"/>
      <c r="O10" s="120"/>
      <c r="P10" s="120"/>
      <c r="Q10" s="120"/>
      <c r="R10" s="120"/>
      <c r="S10" s="120"/>
      <c r="T10" s="120"/>
      <c r="U10" s="121"/>
      <c r="V10" s="27"/>
      <c r="W10" s="122" t="s">
        <v>19</v>
      </c>
      <c r="X10" s="102"/>
      <c r="Y10" s="102"/>
      <c r="Z10" s="103"/>
      <c r="AA10" s="10"/>
      <c r="AB10" s="123" t="s">
        <v>20</v>
      </c>
      <c r="AC10" s="103"/>
      <c r="AD10" s="10"/>
      <c r="AE10" s="10"/>
      <c r="AF10" s="10"/>
    </row>
    <row r="11" spans="1:49" ht="14.25" customHeight="1">
      <c r="A11" s="139" t="s">
        <v>21</v>
      </c>
      <c r="B11" s="136" t="s">
        <v>22</v>
      </c>
      <c r="C11" s="139" t="s">
        <v>23</v>
      </c>
      <c r="D11" s="139" t="s">
        <v>24</v>
      </c>
      <c r="E11" s="136" t="s">
        <v>25</v>
      </c>
      <c r="F11" s="124" t="s">
        <v>26</v>
      </c>
      <c r="G11" s="125"/>
      <c r="H11" s="125"/>
      <c r="I11" s="126"/>
      <c r="J11" s="127" t="s">
        <v>27</v>
      </c>
      <c r="K11" s="125"/>
      <c r="L11" s="125"/>
      <c r="M11" s="125"/>
      <c r="N11" s="125"/>
      <c r="O11" s="125"/>
      <c r="P11" s="125"/>
      <c r="Q11" s="125"/>
      <c r="R11" s="125"/>
      <c r="S11" s="28"/>
      <c r="T11" s="127" t="s">
        <v>28</v>
      </c>
      <c r="U11" s="125"/>
      <c r="V11" s="27"/>
      <c r="W11" s="104"/>
      <c r="X11" s="105"/>
      <c r="Y11" s="105"/>
      <c r="Z11" s="106"/>
      <c r="AA11" s="10"/>
      <c r="AB11" s="104"/>
      <c r="AC11" s="106"/>
      <c r="AD11" s="29"/>
      <c r="AE11" s="29"/>
      <c r="AF11" s="29"/>
    </row>
    <row r="12" spans="1:49" ht="32.25" customHeight="1">
      <c r="A12" s="140"/>
      <c r="B12" s="137"/>
      <c r="C12" s="140"/>
      <c r="D12" s="140"/>
      <c r="E12" s="137"/>
      <c r="F12" s="128" t="s">
        <v>29</v>
      </c>
      <c r="G12" s="129"/>
      <c r="H12" s="129"/>
      <c r="I12" s="130"/>
      <c r="J12" s="81" t="s">
        <v>30</v>
      </c>
      <c r="K12" s="83" t="s">
        <v>31</v>
      </c>
      <c r="L12" s="83" t="s">
        <v>32</v>
      </c>
      <c r="M12" s="83" t="s">
        <v>33</v>
      </c>
      <c r="N12" s="84" t="s">
        <v>34</v>
      </c>
      <c r="O12" s="94" t="s">
        <v>35</v>
      </c>
      <c r="P12" s="84" t="s">
        <v>36</v>
      </c>
      <c r="Q12" s="84" t="s">
        <v>37</v>
      </c>
      <c r="R12" s="84" t="s">
        <v>38</v>
      </c>
      <c r="S12" s="30"/>
      <c r="T12" s="94" t="s">
        <v>39</v>
      </c>
      <c r="U12" s="84" t="s">
        <v>40</v>
      </c>
      <c r="V12" s="31"/>
      <c r="W12" s="107"/>
      <c r="X12" s="108"/>
      <c r="Y12" s="108"/>
      <c r="Z12" s="109"/>
      <c r="AA12" s="29"/>
      <c r="AB12" s="107"/>
      <c r="AC12" s="109"/>
      <c r="AD12" s="29"/>
      <c r="AE12" s="10"/>
      <c r="AF12" s="29"/>
    </row>
    <row r="13" spans="1:49" ht="74.25" customHeight="1">
      <c r="A13" s="141"/>
      <c r="B13" s="138"/>
      <c r="C13" s="141"/>
      <c r="D13" s="141"/>
      <c r="E13" s="138"/>
      <c r="F13" s="9" t="s">
        <v>41</v>
      </c>
      <c r="G13" s="32" t="s">
        <v>42</v>
      </c>
      <c r="H13" s="33"/>
      <c r="I13" s="34" t="s">
        <v>43</v>
      </c>
      <c r="J13" s="82"/>
      <c r="K13" s="79"/>
      <c r="L13" s="79"/>
      <c r="M13" s="79"/>
      <c r="N13" s="79"/>
      <c r="O13" s="79"/>
      <c r="P13" s="79"/>
      <c r="Q13" s="79"/>
      <c r="R13" s="79"/>
      <c r="S13" s="35"/>
      <c r="T13" s="79"/>
      <c r="U13" s="79"/>
      <c r="V13" s="31"/>
      <c r="W13" s="36" t="s">
        <v>44</v>
      </c>
      <c r="X13" s="37" t="s">
        <v>45</v>
      </c>
      <c r="Y13" s="37" t="s">
        <v>46</v>
      </c>
      <c r="Z13" s="38" t="s">
        <v>47</v>
      </c>
      <c r="AA13" s="29"/>
      <c r="AB13" s="39" t="s">
        <v>48</v>
      </c>
      <c r="AC13" s="40" t="s">
        <v>49</v>
      </c>
      <c r="AD13" s="29"/>
      <c r="AE13" s="10"/>
      <c r="AF13" s="29"/>
    </row>
    <row r="14" spans="1:49" ht="120" customHeight="1">
      <c r="A14" s="148">
        <v>1</v>
      </c>
      <c r="B14" s="149" t="s">
        <v>50</v>
      </c>
      <c r="C14" s="150" t="s">
        <v>51</v>
      </c>
      <c r="D14" s="150" t="s">
        <v>52</v>
      </c>
      <c r="E14" s="151" t="s">
        <v>53</v>
      </c>
      <c r="F14" s="139" t="s">
        <v>54</v>
      </c>
      <c r="G14" s="142" t="s">
        <v>55</v>
      </c>
      <c r="H14" s="143" t="str">
        <f>+CONCATENATE(F14," - ",G14)</f>
        <v>BAJA - MODERADO</v>
      </c>
      <c r="I14" s="144" t="s">
        <v>55</v>
      </c>
      <c r="J14" s="146" t="s">
        <v>56</v>
      </c>
      <c r="K14" s="41" t="s">
        <v>57</v>
      </c>
      <c r="L14" s="42" t="s">
        <v>58</v>
      </c>
      <c r="M14" s="43">
        <f>IF(L14="ASIGNADO",15,IF(L14="NO ASIGNADO",0,""))</f>
        <v>15</v>
      </c>
      <c r="N14" s="85">
        <f>SUM(M14:M20)</f>
        <v>100</v>
      </c>
      <c r="O14" s="87" t="s">
        <v>59</v>
      </c>
      <c r="P14" s="77">
        <f>IF(P17="DÉBIL",0,IF(P17="MODERADO",50,IF(P17="FUERTE",100,"")))</f>
        <v>100</v>
      </c>
      <c r="Q14" s="80" t="s">
        <v>60</v>
      </c>
      <c r="R14" s="80" t="str">
        <f>IF(AND(F14="MUY BAJA",Q17=2),"MUY BAJA",IF(AND(F14="BAJA",Q17=2),"MUY BAJA",IF(AND(F14="MEDIA",Q17=2),"MUY BAJA",IF(AND(F14="ALTA",Q17=2),"BAJA",IF(AND(F14="MUY ALTA",Q17=2),"MEDIA",IF(AND(F14="MUY BAJA",Q17=1),"MUY BAJA",IF(AND(F14="BAJA",Q17=1),"MUY BAJA",IF(AND(F14="MEDIA",Q17=1),"BAJA",IF(AND(F14="ALTA",Q17=1),"MEDIA",IF(AND(F14="MUY ALTA",Q17=1),"ALTA",F14))))))))))</f>
        <v>MUY BAJA</v>
      </c>
      <c r="S14" s="95" t="str">
        <f>+CONCATENATE(R14," - ",G14)</f>
        <v>MUY BAJA - MODERADO</v>
      </c>
      <c r="T14" s="96" t="e">
        <f>+VLOOKUP(S14,[2]Datos!$D$3:$E$17,2,FALSE)</f>
        <v>#N/A</v>
      </c>
      <c r="U14" s="90" t="s">
        <v>61</v>
      </c>
      <c r="V14" s="44"/>
      <c r="W14" s="97">
        <v>46272</v>
      </c>
      <c r="X14" s="154" t="s">
        <v>62</v>
      </c>
      <c r="Y14" s="154" t="s">
        <v>63</v>
      </c>
      <c r="Z14" s="155" t="s">
        <v>64</v>
      </c>
      <c r="AA14" s="10"/>
      <c r="AB14" s="156" t="s">
        <v>65</v>
      </c>
      <c r="AC14" s="157"/>
      <c r="AD14" s="10"/>
      <c r="AE14" s="10"/>
      <c r="AF14" s="10"/>
    </row>
    <row r="15" spans="1:49" ht="120" customHeight="1">
      <c r="A15" s="140"/>
      <c r="B15" s="78"/>
      <c r="C15" s="78"/>
      <c r="D15" s="78"/>
      <c r="E15" s="152"/>
      <c r="F15" s="140"/>
      <c r="G15" s="78"/>
      <c r="H15" s="78"/>
      <c r="I15" s="91"/>
      <c r="J15" s="147"/>
      <c r="K15" s="45" t="s">
        <v>66</v>
      </c>
      <c r="L15" s="46" t="s">
        <v>67</v>
      </c>
      <c r="M15" s="47">
        <f>IF(L15="ADECUADO",15,IF(L15="INADECUADO",0,""))</f>
        <v>15</v>
      </c>
      <c r="N15" s="86"/>
      <c r="O15" s="78"/>
      <c r="P15" s="78"/>
      <c r="Q15" s="79"/>
      <c r="R15" s="78"/>
      <c r="S15" s="78"/>
      <c r="T15" s="78"/>
      <c r="U15" s="91"/>
      <c r="V15" s="44"/>
      <c r="W15" s="78"/>
      <c r="X15" s="78"/>
      <c r="Y15" s="78"/>
      <c r="Z15" s="91"/>
      <c r="AA15" s="10"/>
      <c r="AB15" s="78"/>
      <c r="AC15" s="91"/>
      <c r="AD15" s="10"/>
      <c r="AE15" s="10"/>
      <c r="AF15" s="10"/>
    </row>
    <row r="16" spans="1:49" ht="120" customHeight="1">
      <c r="A16" s="140"/>
      <c r="B16" s="78"/>
      <c r="C16" s="78"/>
      <c r="D16" s="78"/>
      <c r="E16" s="152"/>
      <c r="F16" s="140"/>
      <c r="G16" s="78"/>
      <c r="H16" s="78"/>
      <c r="I16" s="91"/>
      <c r="J16" s="147"/>
      <c r="K16" s="48" t="s">
        <v>68</v>
      </c>
      <c r="L16" s="46" t="s">
        <v>69</v>
      </c>
      <c r="M16" s="47">
        <f>IF(L16="OPORTUNA",15,IF(L16="INOPORTUNA",0,""))</f>
        <v>15</v>
      </c>
      <c r="N16" s="86"/>
      <c r="O16" s="78"/>
      <c r="P16" s="79"/>
      <c r="Q16" s="49" t="s">
        <v>70</v>
      </c>
      <c r="R16" s="78"/>
      <c r="S16" s="78"/>
      <c r="T16" s="78"/>
      <c r="U16" s="91"/>
      <c r="V16" s="44"/>
      <c r="W16" s="78"/>
      <c r="X16" s="78"/>
      <c r="Y16" s="78"/>
      <c r="Z16" s="91"/>
      <c r="AA16" s="10"/>
      <c r="AB16" s="78"/>
      <c r="AC16" s="91"/>
      <c r="AD16" s="10"/>
      <c r="AE16" s="10"/>
      <c r="AF16" s="10"/>
    </row>
    <row r="17" spans="1:32" ht="100.5" customHeight="1">
      <c r="A17" s="140"/>
      <c r="B17" s="78"/>
      <c r="C17" s="78"/>
      <c r="D17" s="78"/>
      <c r="E17" s="152"/>
      <c r="F17" s="140"/>
      <c r="G17" s="78"/>
      <c r="H17" s="78"/>
      <c r="I17" s="91"/>
      <c r="J17" s="147"/>
      <c r="K17" s="45" t="s">
        <v>71</v>
      </c>
      <c r="L17" s="46" t="s">
        <v>72</v>
      </c>
      <c r="M17" s="47">
        <f>IF(L17="PREVENIR",15,IF(L17="DETECTAR",10,IF(L17="NO ES UN CONTROL",0,"")))</f>
        <v>15</v>
      </c>
      <c r="N17" s="98" t="str">
        <f>IF(N14&lt;86,"DÉBIL",IF(N14&lt;96,"MODERADO",IF(N14&lt;101,"FUERTE","")))</f>
        <v>FUERTE</v>
      </c>
      <c r="O17" s="78"/>
      <c r="P17" s="88" t="str">
        <f>IF(AND(N17="FUERTE",O14="FUERTE (SIEMPRE SE EJECUTA)"),"FUERTE",IF(OR(N17="DÉBIL",O14="DÉBIL (NO SE EJECUTA)"),"DÉBIL",IF(OR(N17="MODERADO",O14="MODERADO (ALGUNAS VECES)"),"MODERADO")))</f>
        <v>FUERTE</v>
      </c>
      <c r="Q17" s="99">
        <f>IF(AND($P$17="FUERTE",$Q$14="DIRECTAMENTE"),2,IF(AND($P$17="FUERTE",$Q$14="DIRECTAMENTE"),2,IF(AND($P$17="FUERTE",$Q$14="DIRECTAMENTE"),2,IF(AND($P$17="FUERTE",$Q$14="NO DISMINUYE"),0,IF(AND($P$17="MODERADO",$Q$14="DIRECTAMENTE"),1,IF(AND($P$17="MODERADO",$Q$14="DIRECTAMENTE"),1,IF(AND($P$17="MODERADO",$Q$14="DIRECTAMENTE"),1,IF(AND($P$17="MODERADO",$Q$14="NO DISMINUYE"),0,"N/A"))))))))</f>
        <v>2</v>
      </c>
      <c r="R17" s="78"/>
      <c r="S17" s="78"/>
      <c r="T17" s="78"/>
      <c r="U17" s="92" t="s">
        <v>73</v>
      </c>
      <c r="V17" s="50"/>
      <c r="W17" s="78"/>
      <c r="X17" s="78"/>
      <c r="Y17" s="78"/>
      <c r="Z17" s="91"/>
      <c r="AA17" s="10"/>
      <c r="AB17" s="78"/>
      <c r="AC17" s="91"/>
      <c r="AD17" s="10"/>
      <c r="AE17" s="10"/>
      <c r="AF17" s="10"/>
    </row>
    <row r="18" spans="1:32" ht="100.5" customHeight="1">
      <c r="A18" s="140"/>
      <c r="B18" s="78"/>
      <c r="C18" s="78"/>
      <c r="D18" s="78"/>
      <c r="E18" s="152"/>
      <c r="F18" s="140"/>
      <c r="G18" s="78"/>
      <c r="H18" s="78"/>
      <c r="I18" s="91"/>
      <c r="J18" s="147"/>
      <c r="K18" s="45" t="s">
        <v>74</v>
      </c>
      <c r="L18" s="46" t="s">
        <v>75</v>
      </c>
      <c r="M18" s="47">
        <f>IF(L18="CONFIABLE",15,IF(L18="NO CONFIABLE",0,""))</f>
        <v>15</v>
      </c>
      <c r="N18" s="86"/>
      <c r="O18" s="78"/>
      <c r="P18" s="78"/>
      <c r="Q18" s="78"/>
      <c r="R18" s="78"/>
      <c r="S18" s="78"/>
      <c r="T18" s="78"/>
      <c r="U18" s="93"/>
      <c r="V18" s="50"/>
      <c r="W18" s="78"/>
      <c r="X18" s="78"/>
      <c r="Y18" s="78"/>
      <c r="Z18" s="91"/>
      <c r="AA18" s="10"/>
      <c r="AB18" s="78"/>
      <c r="AC18" s="91"/>
      <c r="AD18" s="10"/>
      <c r="AE18" s="10"/>
      <c r="AF18" s="10"/>
    </row>
    <row r="19" spans="1:32" ht="32.25" customHeight="1">
      <c r="A19" s="140"/>
      <c r="B19" s="78"/>
      <c r="C19" s="78"/>
      <c r="D19" s="78"/>
      <c r="E19" s="152"/>
      <c r="F19" s="140"/>
      <c r="G19" s="78"/>
      <c r="H19" s="78"/>
      <c r="I19" s="91"/>
      <c r="J19" s="147"/>
      <c r="K19" s="45" t="s">
        <v>76</v>
      </c>
      <c r="L19" s="46" t="s">
        <v>77</v>
      </c>
      <c r="M19" s="47">
        <f>IF(L19="SE INVESTIGAN Y RESUELVEN OPORTUNAMENTE",15,IF(L19="NO SE INVESTIGAN,  NI  RESUELVEN OPORTUNAMENTE",0,""))</f>
        <v>15</v>
      </c>
      <c r="N19" s="86"/>
      <c r="O19" s="78"/>
      <c r="P19" s="78"/>
      <c r="Q19" s="78"/>
      <c r="R19" s="78"/>
      <c r="S19" s="78"/>
      <c r="T19" s="78"/>
      <c r="U19" s="100" t="s">
        <v>78</v>
      </c>
      <c r="V19" s="44"/>
      <c r="W19" s="78"/>
      <c r="X19" s="78"/>
      <c r="Y19" s="78"/>
      <c r="Z19" s="91"/>
      <c r="AA19" s="10"/>
      <c r="AB19" s="78"/>
      <c r="AC19" s="91"/>
      <c r="AD19" s="10"/>
      <c r="AE19" s="10"/>
      <c r="AF19" s="10"/>
    </row>
    <row r="20" spans="1:32" ht="36" customHeight="1">
      <c r="A20" s="140"/>
      <c r="B20" s="78"/>
      <c r="C20" s="78"/>
      <c r="D20" s="78"/>
      <c r="E20" s="152"/>
      <c r="F20" s="153"/>
      <c r="G20" s="89"/>
      <c r="H20" s="78"/>
      <c r="I20" s="145"/>
      <c r="J20" s="147"/>
      <c r="K20" s="51" t="s">
        <v>79</v>
      </c>
      <c r="L20" s="52" t="s">
        <v>80</v>
      </c>
      <c r="M20" s="53">
        <f t="shared" ref="M20:M22" si="0">IF(L20="COMPLETA",10,IF(L20="INCOMPLETA",5,IF(L20="NO EXISTE",0,"")))</f>
        <v>10</v>
      </c>
      <c r="N20" s="86"/>
      <c r="O20" s="78"/>
      <c r="P20" s="89"/>
      <c r="Q20" s="89"/>
      <c r="R20" s="78"/>
      <c r="S20" s="78"/>
      <c r="T20" s="89"/>
      <c r="U20" s="91"/>
      <c r="V20" s="44"/>
      <c r="W20" s="78"/>
      <c r="X20" s="78"/>
      <c r="Y20" s="78"/>
      <c r="Z20" s="91"/>
      <c r="AA20" s="10"/>
      <c r="AB20" s="78"/>
      <c r="AC20" s="91"/>
      <c r="AD20" s="10"/>
      <c r="AE20" s="10"/>
      <c r="AF20" s="10"/>
    </row>
    <row r="21" spans="1:32" ht="409.5" customHeight="1">
      <c r="A21" s="54">
        <v>2</v>
      </c>
      <c r="B21" s="55" t="s">
        <v>81</v>
      </c>
      <c r="C21" s="55" t="s">
        <v>82</v>
      </c>
      <c r="D21" s="55" t="s">
        <v>83</v>
      </c>
      <c r="E21" s="56" t="s">
        <v>84</v>
      </c>
      <c r="F21" s="57" t="s">
        <v>54</v>
      </c>
      <c r="G21" s="58" t="s">
        <v>55</v>
      </c>
      <c r="H21" s="59"/>
      <c r="I21" s="60" t="s">
        <v>55</v>
      </c>
      <c r="J21" s="61" t="s">
        <v>85</v>
      </c>
      <c r="K21" s="62" t="s">
        <v>79</v>
      </c>
      <c r="L21" s="63" t="s">
        <v>80</v>
      </c>
      <c r="M21" s="64">
        <f t="shared" si="0"/>
        <v>10</v>
      </c>
      <c r="N21" s="19"/>
      <c r="O21" s="19"/>
      <c r="P21" s="19"/>
      <c r="Q21" s="19"/>
      <c r="R21" s="19"/>
      <c r="S21" s="19"/>
      <c r="T21" s="19"/>
      <c r="U21" s="65" t="s">
        <v>86</v>
      </c>
      <c r="V21" s="66"/>
      <c r="W21" s="67">
        <v>46272</v>
      </c>
      <c r="X21" s="68" t="s">
        <v>87</v>
      </c>
      <c r="Y21" s="68" t="s">
        <v>88</v>
      </c>
      <c r="Z21" s="68" t="s">
        <v>89</v>
      </c>
      <c r="AA21" s="69"/>
      <c r="AB21" s="70" t="s">
        <v>65</v>
      </c>
      <c r="AC21" s="71"/>
      <c r="AD21" s="10"/>
      <c r="AE21" s="10"/>
      <c r="AF21" s="10"/>
    </row>
    <row r="22" spans="1:32" ht="408.75" customHeight="1">
      <c r="A22" s="72">
        <v>3</v>
      </c>
      <c r="B22" s="73" t="s">
        <v>90</v>
      </c>
      <c r="C22" s="55" t="s">
        <v>91</v>
      </c>
      <c r="D22" s="55" t="s">
        <v>92</v>
      </c>
      <c r="E22" s="56" t="s">
        <v>93</v>
      </c>
      <c r="F22" s="57" t="s">
        <v>54</v>
      </c>
      <c r="G22" s="58" t="s">
        <v>55</v>
      </c>
      <c r="H22" s="74"/>
      <c r="I22" s="75" t="s">
        <v>55</v>
      </c>
      <c r="J22" s="76" t="s">
        <v>94</v>
      </c>
      <c r="K22" s="62" t="s">
        <v>79</v>
      </c>
      <c r="L22" s="63" t="s">
        <v>80</v>
      </c>
      <c r="M22" s="64">
        <f t="shared" si="0"/>
        <v>10</v>
      </c>
      <c r="N22" s="19"/>
      <c r="O22" s="19"/>
      <c r="P22" s="19"/>
      <c r="Q22" s="19"/>
      <c r="R22" s="19"/>
      <c r="S22" s="19"/>
      <c r="T22" s="19"/>
      <c r="U22" s="65" t="s">
        <v>86</v>
      </c>
      <c r="V22" s="66"/>
      <c r="W22" s="67">
        <v>46272</v>
      </c>
      <c r="X22" s="68" t="s">
        <v>95</v>
      </c>
      <c r="Y22" s="68" t="s">
        <v>96</v>
      </c>
      <c r="Z22" s="68" t="s">
        <v>97</v>
      </c>
      <c r="AA22" s="69"/>
      <c r="AB22" s="70" t="s">
        <v>65</v>
      </c>
      <c r="AC22" s="71"/>
      <c r="AD22" s="16"/>
      <c r="AE22" s="16"/>
      <c r="AF22" s="16"/>
    </row>
    <row r="23" spans="1:32" ht="14.25" customHeight="1">
      <c r="A23" s="16"/>
      <c r="B23" s="16" t="s">
        <v>98</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row>
    <row r="24" spans="1:32" ht="14.2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5" spans="1:32" ht="14.25" customHeight="1">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row>
    <row r="26" spans="1:32" ht="14.2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row>
    <row r="27" spans="1:32" ht="14.25" customHeight="1">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row>
    <row r="28" spans="1:32" ht="14.25"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row>
    <row r="29" spans="1:32" ht="14.2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1:32" ht="14.2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1:32" ht="14.2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row>
    <row r="32" spans="1:32" ht="14.2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row>
    <row r="33" spans="1:32" ht="14.2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row>
    <row r="34" spans="1:32" ht="14.2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row>
    <row r="35" spans="1:32" ht="14.2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row>
    <row r="36" spans="1:32" ht="14.2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row>
    <row r="37" spans="1:32" ht="14.2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1:32" ht="14.2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ht="14.2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spans="1:32" ht="14.2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32" ht="14.2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2" spans="1:32" ht="14.2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row>
    <row r="43" spans="1:32" ht="14.2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4" spans="1:32" ht="14.2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row>
    <row r="45" spans="1:32" ht="14.2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row>
    <row r="46" spans="1:32" ht="14.2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row>
    <row r="47" spans="1:32" ht="14.2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row>
    <row r="48" spans="1:32" ht="14.2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row>
    <row r="49" spans="1:32" ht="14.2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row>
    <row r="50" spans="1:32" ht="14.2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row>
    <row r="51" spans="1:32" ht="14.2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row>
    <row r="52" spans="1:32" ht="14.2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row>
    <row r="53" spans="1:32" ht="14.2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row>
    <row r="54" spans="1:32" ht="14.2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row>
    <row r="55" spans="1:32" ht="14.2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row>
    <row r="56" spans="1:32" ht="14.2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spans="1:32" ht="14.2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spans="1:32" ht="14.2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row>
    <row r="59" spans="1:32" ht="14.2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row>
    <row r="60" spans="1:32" ht="14.2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row>
    <row r="61" spans="1:32" ht="14.2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spans="1:32" ht="14.2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spans="1:32" ht="14.2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spans="1:32" ht="14.2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row>
    <row r="65" spans="1:32" ht="14.2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row>
    <row r="66" spans="1:32" ht="14.2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row>
    <row r="67" spans="1:32" ht="14.2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row>
    <row r="68" spans="1:32" ht="14.2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row>
    <row r="69" spans="1:32" ht="14.2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row>
    <row r="70" spans="1:32" ht="14.2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row>
    <row r="71" spans="1:32" ht="14.2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row>
    <row r="72" spans="1:32" ht="14.2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row>
    <row r="73" spans="1:32" ht="14.2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row>
    <row r="74" spans="1:32" ht="14.2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row>
    <row r="75" spans="1:32" ht="14.2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row>
    <row r="76" spans="1:32" ht="14.2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row>
    <row r="77" spans="1:32" ht="14.2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row>
    <row r="78" spans="1:32" ht="14.2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row>
    <row r="79" spans="1:32" ht="14.2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row>
    <row r="80" spans="1:32" ht="14.2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row>
    <row r="81" spans="1:32" ht="14.2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row>
    <row r="82" spans="1:32" ht="14.2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row>
    <row r="83" spans="1:32" ht="14.2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row>
    <row r="84" spans="1:32" ht="14.2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row>
    <row r="85" spans="1:32" ht="14.2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row>
    <row r="86" spans="1:32" ht="14.2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row>
    <row r="87" spans="1:32" ht="14.2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row>
    <row r="88" spans="1:32" ht="14.2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row>
    <row r="89" spans="1:32" ht="14.2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row>
    <row r="90" spans="1:32" ht="14.2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row>
    <row r="91" spans="1:32" ht="14.2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row>
    <row r="92" spans="1:32" ht="14.2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row>
    <row r="93" spans="1:32" ht="14.2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row>
    <row r="94" spans="1:32" ht="14.2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row>
    <row r="95" spans="1:32" ht="14.2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row>
    <row r="96" spans="1:32" ht="14.2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row>
    <row r="97" spans="1:32" ht="14.2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row>
    <row r="98" spans="1:32" ht="14.2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row>
    <row r="99" spans="1:32" ht="14.2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row>
    <row r="100" spans="1:32" ht="14.2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row>
    <row r="101" spans="1:32" ht="14.2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row>
    <row r="102" spans="1:32" ht="14.2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row>
    <row r="103" spans="1:32" ht="14.2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row>
    <row r="104" spans="1:32" ht="14.2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row>
    <row r="105" spans="1:32" ht="14.2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row>
    <row r="106" spans="1:32" ht="14.2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row>
    <row r="107" spans="1:32" ht="14.2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row>
    <row r="108" spans="1:32" ht="14.2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row>
    <row r="109" spans="1:32" ht="14.2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row>
    <row r="110" spans="1:32" ht="14.2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row>
    <row r="111" spans="1:32" ht="14.2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row>
    <row r="112" spans="1:32" ht="14.2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row>
    <row r="113" spans="1:32" ht="14.2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row>
    <row r="114" spans="1:32" ht="14.2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row>
    <row r="115" spans="1:32" ht="14.2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row>
    <row r="116" spans="1:32" ht="14.2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row>
    <row r="117" spans="1:32" ht="14.2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row>
    <row r="118" spans="1:32" ht="14.2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row>
    <row r="119" spans="1:32" ht="14.2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row>
    <row r="120" spans="1:32" ht="14.2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row>
    <row r="121" spans="1:32" ht="14.2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row>
    <row r="122" spans="1:32" ht="14.2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row>
    <row r="123" spans="1:32" ht="14.2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row>
    <row r="124" spans="1:32" ht="14.2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row>
    <row r="125" spans="1:32" ht="14.2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row>
    <row r="126" spans="1:32" ht="14.2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row>
    <row r="127" spans="1:32" ht="14.2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row>
    <row r="128" spans="1:32" ht="14.2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row>
    <row r="129" spans="1:32" ht="14.2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row>
    <row r="130" spans="1:32" ht="14.2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row>
    <row r="131" spans="1:32" ht="14.2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row>
    <row r="132" spans="1:32" ht="14.2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row>
    <row r="133" spans="1:32" ht="14.2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row>
    <row r="134" spans="1:32" ht="14.2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row>
    <row r="135" spans="1:32" ht="14.2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row>
    <row r="136" spans="1:32" ht="14.2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row>
    <row r="137" spans="1:32" ht="14.2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row>
    <row r="138" spans="1:32" ht="14.2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row>
    <row r="139" spans="1:32" ht="14.2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row>
    <row r="140" spans="1:32" ht="14.2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row>
    <row r="141" spans="1:32" ht="14.2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row>
    <row r="142" spans="1:32" ht="14.2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row>
    <row r="143" spans="1:32" ht="14.2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row>
    <row r="144" spans="1:32" ht="14.2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row>
    <row r="145" spans="1:32" ht="14.2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row>
    <row r="146" spans="1:32" ht="14.2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row>
    <row r="147" spans="1:32" ht="14.2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row>
    <row r="148" spans="1:32" ht="14.2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row>
    <row r="149" spans="1:32" ht="14.2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row>
    <row r="150" spans="1:32" ht="14.2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row>
    <row r="151" spans="1:32" ht="14.2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row>
    <row r="152" spans="1:32" ht="14.2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row>
    <row r="153" spans="1:32" ht="14.2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row>
    <row r="154" spans="1:32" ht="14.2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row>
    <row r="155" spans="1:32" ht="14.2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row>
    <row r="156" spans="1:32" ht="14.2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row>
    <row r="157" spans="1:32" ht="14.2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row>
    <row r="158" spans="1:32" ht="14.2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row>
    <row r="159" spans="1:32" ht="14.2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row>
    <row r="160" spans="1:32" ht="14.2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row>
    <row r="161" spans="1:32" ht="14.2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row>
    <row r="162" spans="1:32" ht="14.2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row>
    <row r="163" spans="1:32" ht="14.2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row>
    <row r="164" spans="1:32" ht="14.2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row>
    <row r="165" spans="1:32" ht="14.2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row>
    <row r="166" spans="1:32" ht="14.2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row>
    <row r="167" spans="1:32" ht="14.2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row>
    <row r="168" spans="1:32" ht="14.2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row>
    <row r="169" spans="1:32" ht="14.2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row>
    <row r="170" spans="1:32" ht="14.2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row>
    <row r="171" spans="1:32" ht="14.2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row>
    <row r="172" spans="1:32" ht="14.2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row>
    <row r="173" spans="1:32" ht="14.2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row>
    <row r="174" spans="1:32" ht="14.2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row>
    <row r="175" spans="1:32" ht="14.2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row>
    <row r="176" spans="1:32" ht="14.2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row>
    <row r="177" spans="1:32" ht="14.2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row>
    <row r="178" spans="1:32" ht="14.2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row>
    <row r="179" spans="1:32" ht="14.2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row>
    <row r="180" spans="1:32" ht="14.2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row>
    <row r="181" spans="1:32" ht="14.2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row>
    <row r="182" spans="1:32" ht="14.2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row>
    <row r="183" spans="1:32" ht="14.2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row>
    <row r="184" spans="1:32" ht="14.2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row>
    <row r="185" spans="1:32" ht="14.2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row>
    <row r="186" spans="1:32" ht="14.2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row>
    <row r="187" spans="1:32" ht="14.2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row>
    <row r="188" spans="1:32" ht="14.2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row>
    <row r="189" spans="1:32" ht="14.2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row>
    <row r="190" spans="1:32" ht="14.2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row>
    <row r="191" spans="1:32" ht="14.2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row>
    <row r="192" spans="1:32" ht="14.2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row>
    <row r="193" spans="1:32" ht="14.2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row>
    <row r="194" spans="1:32" ht="14.2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row>
    <row r="195" spans="1:32" ht="14.2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row>
    <row r="196" spans="1:32" ht="14.2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row>
    <row r="197" spans="1:32" ht="14.2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row>
    <row r="198" spans="1:32" ht="14.2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row>
    <row r="199" spans="1:32" ht="14.2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row>
    <row r="200" spans="1:32" ht="14.2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row>
    <row r="201" spans="1:32" ht="14.2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row>
    <row r="202" spans="1:32" ht="14.2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row>
    <row r="203" spans="1:32" ht="14.2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row>
    <row r="204" spans="1:32" ht="14.2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row>
    <row r="205" spans="1:32" ht="14.2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row>
    <row r="206" spans="1:32" ht="14.2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row>
    <row r="207" spans="1:32" ht="14.2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row>
    <row r="208" spans="1:32" ht="14.2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row>
    <row r="209" spans="1:32" ht="14.2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row>
    <row r="210" spans="1:32" ht="14.2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row>
    <row r="211" spans="1:32" ht="14.2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row>
    <row r="212" spans="1:32" ht="14.2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row>
    <row r="213" spans="1:32" ht="14.2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row>
    <row r="214" spans="1:32" ht="14.2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row>
    <row r="215" spans="1:32" ht="14.2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row>
    <row r="216" spans="1:32" ht="14.2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row>
    <row r="217" spans="1:32" ht="15.75" customHeight="1"/>
    <row r="218" spans="1:32" ht="15.75" customHeight="1"/>
    <row r="219" spans="1:32" ht="15.75" customHeight="1"/>
    <row r="220" spans="1:32" ht="15.75" customHeight="1"/>
    <row r="221" spans="1:32" ht="15.75" customHeight="1"/>
    <row r="222" spans="1:32" ht="15.75" customHeight="1"/>
    <row r="223" spans="1:32" ht="15.75" customHeight="1"/>
    <row r="224" spans="1:3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2">
    <mergeCell ref="X14:X20"/>
    <mergeCell ref="Y14:Y20"/>
    <mergeCell ref="Z14:Z20"/>
    <mergeCell ref="AB14:AB20"/>
    <mergeCell ref="AC14:AC20"/>
    <mergeCell ref="G14:G20"/>
    <mergeCell ref="H14:H20"/>
    <mergeCell ref="I14:I20"/>
    <mergeCell ref="J14:J20"/>
    <mergeCell ref="A11:A13"/>
    <mergeCell ref="A14:A20"/>
    <mergeCell ref="B14:B20"/>
    <mergeCell ref="C14:C20"/>
    <mergeCell ref="D14:D20"/>
    <mergeCell ref="E14:E20"/>
    <mergeCell ref="F14:F20"/>
    <mergeCell ref="A1:A3"/>
    <mergeCell ref="A8:A9"/>
    <mergeCell ref="A10:E10"/>
    <mergeCell ref="B11:B13"/>
    <mergeCell ref="C11:C13"/>
    <mergeCell ref="D11:D13"/>
    <mergeCell ref="E11:E13"/>
    <mergeCell ref="T11:U11"/>
    <mergeCell ref="F12:I12"/>
    <mergeCell ref="Q12:Q13"/>
    <mergeCell ref="R12:R13"/>
    <mergeCell ref="T12:T13"/>
    <mergeCell ref="U12:U13"/>
    <mergeCell ref="W14:W20"/>
    <mergeCell ref="N17:N20"/>
    <mergeCell ref="Q17:Q20"/>
    <mergeCell ref="U19:U20"/>
    <mergeCell ref="B1:AA3"/>
    <mergeCell ref="B4:I4"/>
    <mergeCell ref="J4:K7"/>
    <mergeCell ref="L4:O5"/>
    <mergeCell ref="P4:AC7"/>
    <mergeCell ref="B6:I6"/>
    <mergeCell ref="B7:I7"/>
    <mergeCell ref="F10:U10"/>
    <mergeCell ref="W10:Z12"/>
    <mergeCell ref="AB10:AC12"/>
    <mergeCell ref="F11:I11"/>
    <mergeCell ref="J11:R11"/>
    <mergeCell ref="U14:U16"/>
    <mergeCell ref="U17:U18"/>
    <mergeCell ref="O12:O13"/>
    <mergeCell ref="R14:R20"/>
    <mergeCell ref="S14:S20"/>
    <mergeCell ref="T14:T20"/>
    <mergeCell ref="P14:P16"/>
    <mergeCell ref="Q14:Q15"/>
    <mergeCell ref="J12:J13"/>
    <mergeCell ref="K12:K13"/>
    <mergeCell ref="L12:L13"/>
    <mergeCell ref="M12:M13"/>
    <mergeCell ref="N12:N13"/>
    <mergeCell ref="P12:P13"/>
    <mergeCell ref="N14:N16"/>
    <mergeCell ref="O14:O20"/>
    <mergeCell ref="P17:P20"/>
  </mergeCells>
  <conditionalFormatting sqref="T14:T22">
    <cfRule type="containsText" dxfId="2" priority="1" operator="containsText" text="EXTREMO">
      <formula>NOT(ISERROR(SEARCH(("EXTREMO"),(T14))))</formula>
    </cfRule>
    <cfRule type="containsText" dxfId="1" priority="2" operator="containsText" text="ALTO">
      <formula>NOT(ISERROR(SEARCH(("ALTO"),(T14))))</formula>
    </cfRule>
    <cfRule type="containsText" dxfId="0" priority="3" operator="containsText" text="MODERADO">
      <formula>NOT(ISERROR(SEARCH(("MODERADO"),(T14))))</formula>
    </cfRule>
  </conditionalFormatting>
  <dataValidations count="1">
    <dataValidation type="list" allowBlank="1" showErrorMessage="1" sqref="Q14" xr:uid="{00000000-0002-0000-0000-000000000000}">
      <formula1>$AA$17:$AA$19</formula1>
    </dataValidation>
  </dataValidations>
  <pageMargins left="0.70866141732283472" right="0.70866141732283472" top="0.74803149606299213" bottom="0.74803149606299213" header="0" footer="0"/>
  <pageSetup scale="1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PM01. Gestionar formac y capac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Cuenta Microsoft</dc:creator>
  <cp:lastModifiedBy>Cuenta Microsoft</cp:lastModifiedBy>
  <dcterms:created xsi:type="dcterms:W3CDTF">2026-01-22T20:49:17Z</dcterms:created>
  <dcterms:modified xsi:type="dcterms:W3CDTF">2026-09-23T19:55:05Z</dcterms:modified>
</cp:coreProperties>
</file>